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96.1\Volume_2\Отделы\СОЗД\РЕЕСТР ЗАКУПОК\НОР-4 Казанский отряд\2238_ Казань перевозка\"/>
    </mc:Choice>
  </mc:AlternateContent>
  <bookViews>
    <workbookView xWindow="0" yWindow="0" windowWidth="15435" windowHeight="10545"/>
  </bookViews>
  <sheets>
    <sheet name="Образец" sheetId="2" r:id="rId1"/>
  </sheets>
  <calcPr calcId="152511" refMode="R1C1"/>
</workbook>
</file>

<file path=xl/calcChain.xml><?xml version="1.0" encoding="utf-8"?>
<calcChain xmlns="http://schemas.openxmlformats.org/spreadsheetml/2006/main">
  <c r="H12" i="2" l="1"/>
  <c r="H11" i="2"/>
  <c r="F12" i="2"/>
  <c r="L12" i="2" s="1"/>
  <c r="M12" i="2" s="1"/>
  <c r="F11" i="2"/>
  <c r="G11" i="2" s="1"/>
  <c r="J12" i="2"/>
  <c r="J11" i="2"/>
  <c r="K12" i="2"/>
  <c r="I12" i="2"/>
  <c r="I11" i="2"/>
  <c r="B13" i="2"/>
  <c r="B14" i="2" s="1"/>
  <c r="B15" i="2" s="1"/>
  <c r="B16" i="2" s="1"/>
  <c r="B17" i="2" s="1"/>
  <c r="L13" i="2"/>
  <c r="M13" i="2"/>
  <c r="L14" i="2"/>
  <c r="M14" i="2" s="1"/>
  <c r="L15" i="2"/>
  <c r="M15" i="2" s="1"/>
  <c r="L16" i="2"/>
  <c r="M16" i="2" s="1"/>
  <c r="L17" i="2"/>
  <c r="M17" i="2"/>
  <c r="K13" i="2"/>
  <c r="K14" i="2"/>
  <c r="K15" i="2"/>
  <c r="K16" i="2"/>
  <c r="K17" i="2"/>
  <c r="I13" i="2"/>
  <c r="I14" i="2"/>
  <c r="I15" i="2"/>
  <c r="I16" i="2"/>
  <c r="I17" i="2"/>
  <c r="G13" i="2"/>
  <c r="G14" i="2"/>
  <c r="G15" i="2"/>
  <c r="G16" i="2"/>
  <c r="G17" i="2"/>
  <c r="B12" i="2"/>
  <c r="L11" i="2" l="1"/>
  <c r="K11" i="2"/>
  <c r="J18" i="2"/>
  <c r="H18" i="2"/>
  <c r="M11" i="2"/>
  <c r="M18" i="2" s="1"/>
  <c r="G12" i="2"/>
  <c r="F18" i="2" s="1"/>
</calcChain>
</file>

<file path=xl/sharedStrings.xml><?xml version="1.0" encoding="utf-8"?>
<sst xmlns="http://schemas.openxmlformats.org/spreadsheetml/2006/main" count="35" uniqueCount="25">
  <si>
    <t>№ п/п</t>
  </si>
  <si>
    <t>Наименование (товара, услуги)</t>
  </si>
  <si>
    <t>Ед изм.</t>
  </si>
  <si>
    <t>Кол-во</t>
  </si>
  <si>
    <t>Коммерческое предложение №3</t>
  </si>
  <si>
    <t>ОБОСНОВАНИЕ НАЧАЛЬНОЙ (МАКСИМАЛЬНОЙ) ЦЕНЫ ДОГОВОРА</t>
  </si>
  <si>
    <t>Основные характеристики объекта закупки</t>
  </si>
  <si>
    <t>НМЦД, всего</t>
  </si>
  <si>
    <t>Обоснование НМЦД</t>
  </si>
  <si>
    <t xml:space="preserve">Расчет НМЦД </t>
  </si>
  <si>
    <t>Сумма в соответствии с КП, всего</t>
  </si>
  <si>
    <t>Цена за ед.</t>
  </si>
  <si>
    <t>Цена всего</t>
  </si>
  <si>
    <t>НМЦД, руб., с учетом НДС (20%)</t>
  </si>
  <si>
    <t>Способ закупки</t>
  </si>
  <si>
    <t>шт.</t>
  </si>
  <si>
    <t xml:space="preserve">Коммерческое предложение №1 </t>
  </si>
  <si>
    <t xml:space="preserve">Коммерческое предложение №2  </t>
  </si>
  <si>
    <t>Источники информации о ценах за ед., руб., с учетом НДС ( 20%)</t>
  </si>
  <si>
    <t>Начальная (максимальная) цена договора определена методом сопоставимых рыночных цен (анализа рынка) в соответствии с минимальным полученным коммерческим предложением. Начальная (максимальная) цена договора включает НДС (20%). Валюта- российский рубль. В общую цену договора включены цена товара, стоимость доставки, а также все налоги, сборы и иные платежи, предусмотренные законодательством РФ, а также стоимость тары, упаковки, маркировки и любые иные расходы Поставщика, которые могут возникнуть у него при исполнении договора.</t>
  </si>
  <si>
    <t>Цена за ед. для расчета НМЦД, руб., с учетом НДС (20%), в соответствии с мин. КП. ( № 1)</t>
  </si>
  <si>
    <t>Перевозка работников автобусом вместимостью от 40 пассажиров по маршруту г. Чебоксары- Г. Йошкар-Ола- г. Казань- г. Йошкар Ола- г. Чебоксары. Остановка в г. Казань 4 часа. ( 75 чел. )</t>
  </si>
  <si>
    <t>Перевозка работников автобусом вместимостью от 30 пассажиров по маршруту г. Алатырь- Г. Казань- г. Алатырь. Остановка в г. Казань 4 часа. (42 чел.)</t>
  </si>
  <si>
    <t>Оказание услуг по пассажирской перевозке работников стрелковых команд Казанского отряда ВО автомобильным транспортом при прохождении периодических проверок на пригодность к действиям в условиях, связанных с применением огнестрельного оружия и специальных средств для нужд филиала ФГП ВО ЖДТ России на Горьковской железной дороге</t>
  </si>
  <si>
    <t xml:space="preserve"> Аукцион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</si>
</sst>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justify" vertical="center" wrapText="1"/>
    </xf>
    <xf numFmtId="2" fontId="0" fillId="0" borderId="2" xfId="0" applyNumberFormat="1" applyBorder="1" applyAlignment="1">
      <alignment horizontal="justify" vertical="center" wrapText="1"/>
    </xf>
    <xf numFmtId="2" fontId="0" fillId="0" borderId="4" xfId="0" applyNumberFormat="1" applyBorder="1" applyAlignment="1">
      <alignment horizontal="justify" vertical="center" wrapText="1"/>
    </xf>
    <xf numFmtId="2" fontId="0" fillId="0" borderId="5" xfId="0" applyNumberFormat="1" applyBorder="1" applyAlignment="1">
      <alignment horizontal="justify" vertical="center" wrapText="1"/>
    </xf>
    <xf numFmtId="0" fontId="1" fillId="0" borderId="3" xfId="0" applyFont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workbookViewId="0">
      <selection activeCell="D12" sqref="D12"/>
    </sheetView>
  </sheetViews>
  <sheetFormatPr defaultRowHeight="15" x14ac:dyDescent="0.25"/>
  <cols>
    <col min="1" max="1" width="4.42578125" customWidth="1"/>
    <col min="2" max="2" width="6.28515625" customWidth="1"/>
    <col min="3" max="3" width="24.7109375" customWidth="1"/>
    <col min="4" max="5" width="12.7109375" customWidth="1"/>
    <col min="6" max="6" width="15.42578125" customWidth="1"/>
    <col min="7" max="8" width="12.85546875" customWidth="1"/>
    <col min="9" max="9" width="14.85546875" customWidth="1"/>
    <col min="10" max="10" width="15" customWidth="1"/>
    <col min="11" max="11" width="12.85546875" customWidth="1"/>
    <col min="12" max="12" width="16.85546875" customWidth="1"/>
    <col min="13" max="13" width="13" customWidth="1"/>
  </cols>
  <sheetData>
    <row r="1" spans="2:13" ht="41.25" customHeight="1" x14ac:dyDescent="0.25"/>
    <row r="2" spans="2:13" ht="21" x14ac:dyDescent="0.35">
      <c r="B2" s="5" t="s">
        <v>5</v>
      </c>
    </row>
    <row r="3" spans="2:13" x14ac:dyDescent="0.25">
      <c r="B3" s="2"/>
    </row>
    <row r="4" spans="2:13" ht="63" customHeight="1" x14ac:dyDescent="0.25">
      <c r="B4" s="19" t="s">
        <v>6</v>
      </c>
      <c r="C4" s="19"/>
      <c r="D4" s="19"/>
      <c r="E4" s="20" t="s">
        <v>23</v>
      </c>
      <c r="F4" s="20"/>
      <c r="G4" s="20"/>
      <c r="H4" s="20"/>
      <c r="I4" s="20"/>
      <c r="J4" s="20"/>
      <c r="K4" s="20"/>
      <c r="L4" s="20"/>
      <c r="M4" s="20"/>
    </row>
    <row r="5" spans="2:13" ht="33.6" customHeight="1" x14ac:dyDescent="0.25">
      <c r="B5" s="19" t="s">
        <v>14</v>
      </c>
      <c r="C5" s="19"/>
      <c r="D5" s="19"/>
      <c r="E5" s="21" t="s">
        <v>24</v>
      </c>
      <c r="F5" s="22"/>
      <c r="G5" s="22"/>
      <c r="H5" s="22"/>
      <c r="I5" s="22"/>
      <c r="J5" s="22"/>
      <c r="K5" s="22"/>
      <c r="L5" s="22"/>
      <c r="M5" s="23"/>
    </row>
    <row r="6" spans="2:13" ht="83.25" customHeight="1" x14ac:dyDescent="0.25">
      <c r="B6" s="19" t="s">
        <v>8</v>
      </c>
      <c r="C6" s="19"/>
      <c r="D6" s="19"/>
      <c r="E6" s="20" t="s">
        <v>19</v>
      </c>
      <c r="F6" s="20"/>
      <c r="G6" s="20"/>
      <c r="H6" s="20"/>
      <c r="I6" s="20"/>
      <c r="J6" s="20"/>
      <c r="K6" s="20"/>
      <c r="L6" s="20"/>
      <c r="M6" s="20"/>
    </row>
    <row r="7" spans="2:13" x14ac:dyDescent="0.25"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40.9" customHeight="1" x14ac:dyDescent="0.25">
      <c r="B8" s="18" t="s">
        <v>0</v>
      </c>
      <c r="C8" s="18" t="s">
        <v>1</v>
      </c>
      <c r="D8" s="18" t="s">
        <v>2</v>
      </c>
      <c r="E8" s="18" t="s">
        <v>3</v>
      </c>
      <c r="F8" s="18" t="s">
        <v>18</v>
      </c>
      <c r="G8" s="18"/>
      <c r="H8" s="18"/>
      <c r="I8" s="18"/>
      <c r="J8" s="18"/>
      <c r="K8" s="18"/>
      <c r="L8" s="18" t="s">
        <v>20</v>
      </c>
      <c r="M8" s="16" t="s">
        <v>13</v>
      </c>
    </row>
    <row r="9" spans="2:13" s="1" customFormat="1" ht="43.9" customHeight="1" x14ac:dyDescent="0.25">
      <c r="B9" s="17"/>
      <c r="C9" s="17"/>
      <c r="D9" s="17"/>
      <c r="E9" s="17"/>
      <c r="F9" s="18" t="s">
        <v>16</v>
      </c>
      <c r="G9" s="18"/>
      <c r="H9" s="18" t="s">
        <v>17</v>
      </c>
      <c r="I9" s="18"/>
      <c r="J9" s="18" t="s">
        <v>4</v>
      </c>
      <c r="K9" s="18"/>
      <c r="L9" s="18"/>
      <c r="M9" s="16"/>
    </row>
    <row r="10" spans="2:13" s="1" customFormat="1" ht="48.75" customHeight="1" x14ac:dyDescent="0.25">
      <c r="B10" s="17"/>
      <c r="C10" s="17"/>
      <c r="D10" s="17"/>
      <c r="E10" s="17"/>
      <c r="F10" s="6" t="s">
        <v>11</v>
      </c>
      <c r="G10" s="6" t="s">
        <v>12</v>
      </c>
      <c r="H10" s="6" t="s">
        <v>11</v>
      </c>
      <c r="I10" s="6" t="s">
        <v>12</v>
      </c>
      <c r="J10" s="6" t="s">
        <v>11</v>
      </c>
      <c r="K10" s="6" t="s">
        <v>12</v>
      </c>
      <c r="L10" s="17"/>
      <c r="M10" s="17"/>
    </row>
    <row r="11" spans="2:13" ht="126" customHeight="1" x14ac:dyDescent="0.25">
      <c r="B11" s="7">
        <v>1</v>
      </c>
      <c r="C11" s="12" t="s">
        <v>22</v>
      </c>
      <c r="D11" s="7" t="s">
        <v>15</v>
      </c>
      <c r="E11" s="7">
        <v>2</v>
      </c>
      <c r="F11" s="8">
        <f>31900*1.2</f>
        <v>38280</v>
      </c>
      <c r="G11" s="8">
        <f>F11*E11</f>
        <v>76560</v>
      </c>
      <c r="H11" s="8">
        <f>44000*1.2</f>
        <v>52800</v>
      </c>
      <c r="I11" s="8">
        <f>H11*E11</f>
        <v>105600</v>
      </c>
      <c r="J11" s="8">
        <f>64800*1.2</f>
        <v>77760</v>
      </c>
      <c r="K11" s="8">
        <f>J11*E11</f>
        <v>155520</v>
      </c>
      <c r="L11" s="8">
        <f>F11</f>
        <v>38280</v>
      </c>
      <c r="M11" s="8">
        <f>L11*E11</f>
        <v>76560</v>
      </c>
    </row>
    <row r="12" spans="2:13" ht="152.44999999999999" customHeight="1" x14ac:dyDescent="0.25">
      <c r="B12" s="7">
        <f>B11+1</f>
        <v>2</v>
      </c>
      <c r="C12" s="12" t="s">
        <v>21</v>
      </c>
      <c r="D12" s="7" t="s">
        <v>15</v>
      </c>
      <c r="E12" s="6">
        <v>2</v>
      </c>
      <c r="F12" s="8">
        <f>48400*1.2</f>
        <v>58080</v>
      </c>
      <c r="G12" s="8">
        <f t="shared" ref="G12:G17" si="0">F12*E12</f>
        <v>116160</v>
      </c>
      <c r="H12" s="8">
        <f>40000*1.2</f>
        <v>48000</v>
      </c>
      <c r="I12" s="8">
        <f t="shared" ref="I12:I17" si="1">H12*E12</f>
        <v>96000</v>
      </c>
      <c r="J12" s="8">
        <f>55000*1.2</f>
        <v>66000</v>
      </c>
      <c r="K12" s="8">
        <f t="shared" ref="K12:K17" si="2">J12*E12</f>
        <v>132000</v>
      </c>
      <c r="L12" s="8">
        <f>F12</f>
        <v>58080</v>
      </c>
      <c r="M12" s="8">
        <f t="shared" ref="M12:M17" si="3">L12*E12</f>
        <v>116160</v>
      </c>
    </row>
    <row r="13" spans="2:13" ht="48.75" hidden="1" customHeight="1" x14ac:dyDescent="0.25">
      <c r="B13" s="7" t="e">
        <f>#REF!+1</f>
        <v>#REF!</v>
      </c>
      <c r="C13" s="12"/>
      <c r="D13" s="6" t="s">
        <v>15</v>
      </c>
      <c r="E13" s="6"/>
      <c r="F13" s="8"/>
      <c r="G13" s="8">
        <f t="shared" si="0"/>
        <v>0</v>
      </c>
      <c r="H13" s="13"/>
      <c r="I13" s="8">
        <f t="shared" si="1"/>
        <v>0</v>
      </c>
      <c r="J13" s="8"/>
      <c r="K13" s="8">
        <f t="shared" si="2"/>
        <v>0</v>
      </c>
      <c r="L13" s="8">
        <f t="shared" ref="L13:L17" si="4">F13</f>
        <v>0</v>
      </c>
      <c r="M13" s="8">
        <f t="shared" si="3"/>
        <v>0</v>
      </c>
    </row>
    <row r="14" spans="2:13" ht="48.75" hidden="1" customHeight="1" x14ac:dyDescent="0.25">
      <c r="B14" s="7" t="e">
        <f>B13+1</f>
        <v>#REF!</v>
      </c>
      <c r="C14" s="12"/>
      <c r="D14" s="6" t="s">
        <v>15</v>
      </c>
      <c r="E14" s="6"/>
      <c r="F14" s="8"/>
      <c r="G14" s="8">
        <f t="shared" si="0"/>
        <v>0</v>
      </c>
      <c r="H14" s="13"/>
      <c r="I14" s="8">
        <f t="shared" si="1"/>
        <v>0</v>
      </c>
      <c r="J14" s="8"/>
      <c r="K14" s="8">
        <f t="shared" si="2"/>
        <v>0</v>
      </c>
      <c r="L14" s="8">
        <f t="shared" si="4"/>
        <v>0</v>
      </c>
      <c r="M14" s="8">
        <f t="shared" si="3"/>
        <v>0</v>
      </c>
    </row>
    <row r="15" spans="2:13" ht="48.75" hidden="1" customHeight="1" x14ac:dyDescent="0.25">
      <c r="B15" s="7" t="e">
        <f>B14+1</f>
        <v>#REF!</v>
      </c>
      <c r="C15" s="12"/>
      <c r="D15" s="6" t="s">
        <v>15</v>
      </c>
      <c r="E15" s="6"/>
      <c r="F15" s="8"/>
      <c r="G15" s="8">
        <f t="shared" si="0"/>
        <v>0</v>
      </c>
      <c r="H15" s="13"/>
      <c r="I15" s="8">
        <f t="shared" si="1"/>
        <v>0</v>
      </c>
      <c r="J15" s="8"/>
      <c r="K15" s="8">
        <f t="shared" si="2"/>
        <v>0</v>
      </c>
      <c r="L15" s="8">
        <f t="shared" si="4"/>
        <v>0</v>
      </c>
      <c r="M15" s="8">
        <f t="shared" si="3"/>
        <v>0</v>
      </c>
    </row>
    <row r="16" spans="2:13" ht="48.75" hidden="1" customHeight="1" x14ac:dyDescent="0.25">
      <c r="B16" s="7" t="e">
        <f>B15+1</f>
        <v>#REF!</v>
      </c>
      <c r="C16" s="12"/>
      <c r="D16" s="6" t="s">
        <v>15</v>
      </c>
      <c r="E16" s="6"/>
      <c r="F16" s="8"/>
      <c r="G16" s="8">
        <f t="shared" si="0"/>
        <v>0</v>
      </c>
      <c r="H16" s="13"/>
      <c r="I16" s="8">
        <f t="shared" si="1"/>
        <v>0</v>
      </c>
      <c r="J16" s="8"/>
      <c r="K16" s="8">
        <f t="shared" si="2"/>
        <v>0</v>
      </c>
      <c r="L16" s="8">
        <f t="shared" si="4"/>
        <v>0</v>
      </c>
      <c r="M16" s="8">
        <f t="shared" si="3"/>
        <v>0</v>
      </c>
    </row>
    <row r="17" spans="2:13" ht="48.75" hidden="1" customHeight="1" x14ac:dyDescent="0.25">
      <c r="B17" s="7" t="e">
        <f>B16+1</f>
        <v>#REF!</v>
      </c>
      <c r="C17" s="12"/>
      <c r="D17" s="6" t="s">
        <v>15</v>
      </c>
      <c r="E17" s="6"/>
      <c r="F17" s="8"/>
      <c r="G17" s="8">
        <f t="shared" si="0"/>
        <v>0</v>
      </c>
      <c r="H17" s="13"/>
      <c r="I17" s="8">
        <f t="shared" si="1"/>
        <v>0</v>
      </c>
      <c r="J17" s="8"/>
      <c r="K17" s="8">
        <f t="shared" si="2"/>
        <v>0</v>
      </c>
      <c r="L17" s="8">
        <f t="shared" si="4"/>
        <v>0</v>
      </c>
      <c r="M17" s="8">
        <f t="shared" si="3"/>
        <v>0</v>
      </c>
    </row>
    <row r="18" spans="2:13" ht="32.450000000000003" customHeight="1" x14ac:dyDescent="0.25">
      <c r="B18" s="26" t="s">
        <v>10</v>
      </c>
      <c r="C18" s="27"/>
      <c r="D18" s="27"/>
      <c r="E18" s="9"/>
      <c r="F18" s="25">
        <f>SUM(G11:G17)</f>
        <v>192720</v>
      </c>
      <c r="G18" s="25"/>
      <c r="H18" s="25">
        <f>SUM(I11:I17)</f>
        <v>201600</v>
      </c>
      <c r="I18" s="25"/>
      <c r="J18" s="25">
        <f>SUM(K11:K17)</f>
        <v>287520</v>
      </c>
      <c r="K18" s="25"/>
      <c r="L18" s="10" t="s">
        <v>7</v>
      </c>
      <c r="M18" s="11">
        <f>SUM(M11:M17)</f>
        <v>192720</v>
      </c>
    </row>
    <row r="19" spans="2:13" x14ac:dyDescent="0.25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x14ac:dyDescent="0.25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4" spans="2:13" x14ac:dyDescent="0.25">
      <c r="H24" s="15"/>
    </row>
    <row r="25" spans="2:13" x14ac:dyDescent="0.25">
      <c r="G25" s="14"/>
    </row>
  </sheetData>
  <mergeCells count="21">
    <mergeCell ref="H18:I18"/>
    <mergeCell ref="B18:D18"/>
    <mergeCell ref="F18:G18"/>
    <mergeCell ref="J18:K18"/>
    <mergeCell ref="L8:L10"/>
    <mergeCell ref="D8:D10"/>
    <mergeCell ref="E8:E10"/>
    <mergeCell ref="F8:K8"/>
    <mergeCell ref="M8:M10"/>
    <mergeCell ref="F9:G9"/>
    <mergeCell ref="J9:K9"/>
    <mergeCell ref="H9:I9"/>
    <mergeCell ref="B4:D4"/>
    <mergeCell ref="E4:M4"/>
    <mergeCell ref="B5:D5"/>
    <mergeCell ref="E5:M5"/>
    <mergeCell ref="B6:D6"/>
    <mergeCell ref="E6:M6"/>
    <mergeCell ref="B7:M7"/>
    <mergeCell ref="B8:B10"/>
    <mergeCell ref="C8:C10"/>
  </mergeCells>
  <phoneticPr fontId="7" type="noConversion"/>
  <pageMargins left="0.15748031496062992" right="0.15748031496062992" top="0.41" bottom="0.19685039370078741" header="0.15748031496062992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Жаренова Е В</cp:lastModifiedBy>
  <cp:lastPrinted>2021-09-24T14:33:16Z</cp:lastPrinted>
  <dcterms:created xsi:type="dcterms:W3CDTF">2019-02-12T10:51:36Z</dcterms:created>
  <dcterms:modified xsi:type="dcterms:W3CDTF">2023-01-17T07:47:35Z</dcterms:modified>
</cp:coreProperties>
</file>