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чет цены (2)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<sst xmlns="http://schemas.openxmlformats.org/spreadsheetml/2006/main" count="31" uniqueCount="30">
  <si>
    <t xml:space="preserve">Приложение № 3
к документации об электронном аукционе</t>
  </si>
  <si>
    <t xml:space="preserve">Обоснование начальной (максимальной) цены договора</t>
  </si>
  <si>
    <r>
      <rPr>
        <b val="true"/>
        <sz val="14"/>
        <color rgb="FF000000"/>
        <rFont val="Times New Roman"/>
        <family val="1"/>
        <charset val="1"/>
      </rPr>
      <t xml:space="preserve">на оказание услуг по обеспечению внутриобъектового, пропускного режимов и охране помещений для нужд филиала ППК «Роскадастр» по Карачаево-Черкесской Республике	</t>
    </r>
    <r>
      <rPr>
        <b val="true"/>
        <sz val="10"/>
        <color rgb="FF000000"/>
        <rFont val="Arial"/>
        <family val="0"/>
        <charset val="204"/>
      </rPr>
      <t xml:space="preserve">		</t>
    </r>
    <r>
      <rPr>
        <b val="true"/>
        <sz val="14"/>
        <rFont val="Times New Roman"/>
        <family val="1"/>
        <charset val="1"/>
      </rPr>
      <t xml:space="preserve">			</t>
    </r>
  </si>
  <si>
    <t xml:space="preserve">№</t>
  </si>
  <si>
    <t xml:space="preserve">Наименование услуги</t>
  </si>
  <si>
    <t xml:space="preserve">Ед. изм.</t>
  </si>
  <si>
    <t xml:space="preserve">Кол-во</t>
  </si>
  <si>
    <t xml:space="preserve">Коммерческие предложения (руб./ед.изм.)</t>
  </si>
  <si>
    <t xml:space="preserve">Данные реестра контрактов (руб./ед.изм.)</t>
  </si>
  <si>
    <t xml:space="preserve">Однородность совокупности значений выявленных цен, используемых в расчете Н(М)ЦК, ЦКЕП</t>
  </si>
  <si>
    <t xml:space="preserve">Н(М)Ц договора, определяемая методом сопоставимых рыночных цен (анализа рынка)*</t>
  </si>
  <si>
    <t xml:space="preserve">Поставщик №1 </t>
  </si>
  <si>
    <t xml:space="preserve">Поставщик №2 </t>
  </si>
  <si>
    <t xml:space="preserve">Поставщик №3</t>
  </si>
  <si>
    <t xml:space="preserve">Номер сведений о контракте </t>
  </si>
  <si>
    <t xml:space="preserve">Применяемый коэффициент</t>
  </si>
  <si>
    <t xml:space="preserve">Средняя арифметическая цена за единицу     &lt;ц&gt; </t>
  </si>
  <si>
    <t xml:space="preserve">Среднее квадратичное отклонение</t>
  </si>
  <si>
    <r>
      <rPr>
        <b val="true"/>
        <sz val="10"/>
        <color rgb="FF000000"/>
        <rFont val="Times New Roman"/>
        <family val="1"/>
        <charset val="204"/>
      </rPr>
      <t xml:space="preserve">коэффициент вариации цен V (%)           </t>
    </r>
    <r>
      <rPr>
        <i val="true"/>
        <sz val="10"/>
        <color rgb="FF000000"/>
        <rFont val="Times New Roman"/>
        <family val="1"/>
        <charset val="204"/>
      </rPr>
      <t xml:space="preserve">         (не должен превышать 33%)</t>
    </r>
  </si>
  <si>
    <r>
      <rPr>
        <b val="true"/>
        <sz val="10"/>
        <color rgb="FF000000"/>
        <rFont val="Times New Roman"/>
        <family val="1"/>
        <charset val="204"/>
      </rPr>
      <t xml:space="preserve">Расчет Н(М)Ц по формуле
</t>
    </r>
    <r>
      <rPr>
        <sz val="10"/>
        <color rgb="FF000000"/>
        <rFont val="Times New Roman"/>
        <family val="1"/>
        <charset val="204"/>
      </rPr>
      <t xml:space="preserve"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</si>
  <si>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Цена за единицу изм. (руб.)</t>
  </si>
  <si>
    <t xml:space="preserve">Цена за единицу изм. с округлением до сотых долей после запятой (руб.)</t>
  </si>
  <si>
    <t xml:space="preserve">Н(М)Ц, ЦКЕП контракта с учетом округления цены за единицу (руб.)</t>
  </si>
  <si>
    <t xml:space="preserve">Физическая охрана занимаемых помещений, проспект Ленина, 38</t>
  </si>
  <si>
    <t xml:space="preserve">чел.ч.</t>
  </si>
  <si>
    <t xml:space="preserve">-</t>
  </si>
  <si>
    <t xml:space="preserve">Итого:</t>
  </si>
  <si>
    <t xml:space="preserve">В результате проведенного расчета Н(М)Ц договора составила:</t>
  </si>
  <si>
    <t xml:space="preserve">рублей</t>
  </si>
  <si>
    <t xml:space="preserve"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
В целях расчета начальной (максимальной) цены договора (далее – НМЦД) заказчик провел исследование функционального рынка необходимой ему услуги:
- были сделаны запросы о стоимости необходимого заказчику товара, работ, услуг;
- потенциальные исполнители в ответ на запросы предоставили заказчику коммерческие предложения в письменном виде с предложением о цене;
- на основании предоставленных предложений о стоимости услуги  заказчик рассчитал цену договора Методом сопоставимых рыночных цен (анализа рынка).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</si>
</sst>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00"/>
    <numFmt numFmtId="167" formatCode="General"/>
    <numFmt numFmtId="168" formatCode="0.00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Arial"/>
      <family val="0"/>
      <charset val="204"/>
    </font>
    <font>
      <b val="true"/>
      <sz val="14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1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8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20160</xdr:colOff>
      <xdr:row>6</xdr:row>
      <xdr:rowOff>923040</xdr:rowOff>
    </xdr:from>
    <xdr:to>
      <xdr:col>10</xdr:col>
      <xdr:colOff>1078920</xdr:colOff>
      <xdr:row>6</xdr:row>
      <xdr:rowOff>1364760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8175960" y="2966400"/>
          <a:ext cx="1058760" cy="44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19440</xdr:colOff>
      <xdr:row>6</xdr:row>
      <xdr:rowOff>954360</xdr:rowOff>
    </xdr:from>
    <xdr:to>
      <xdr:col>12</xdr:col>
      <xdr:colOff>4680</xdr:colOff>
      <xdr:row>6</xdr:row>
      <xdr:rowOff>1301400</xdr:rowOff>
    </xdr:to>
    <xdr:pic>
      <xdr:nvPicPr>
        <xdr:cNvPr id="1" name="Picture 1" descr=""/>
        <xdr:cNvPicPr/>
      </xdr:nvPicPr>
      <xdr:blipFill>
        <a:blip r:embed="rId2"/>
        <a:stretch/>
      </xdr:blipFill>
      <xdr:spPr>
        <a:xfrm>
          <a:off x="9260640" y="2997720"/>
          <a:ext cx="990360" cy="347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20160</xdr:colOff>
      <xdr:row>6</xdr:row>
      <xdr:rowOff>1601280</xdr:rowOff>
    </xdr:from>
    <xdr:to>
      <xdr:col>12</xdr:col>
      <xdr:colOff>1594440</xdr:colOff>
      <xdr:row>6</xdr:row>
      <xdr:rowOff>1964160</xdr:rowOff>
    </xdr:to>
    <xdr:pic>
      <xdr:nvPicPr>
        <xdr:cNvPr id="2" name="Picture 5" descr=""/>
        <xdr:cNvPicPr/>
      </xdr:nvPicPr>
      <xdr:blipFill>
        <a:blip r:embed="rId3"/>
        <a:stretch/>
      </xdr:blipFill>
      <xdr:spPr>
        <a:xfrm>
          <a:off x="10266480" y="3644640"/>
          <a:ext cx="1574280" cy="36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12</xdr:col>
      <xdr:colOff>281160</xdr:colOff>
      <xdr:row>6</xdr:row>
      <xdr:rowOff>1404000</xdr:rowOff>
    </xdr:from>
    <xdr:to>
      <xdr:col>12</xdr:col>
      <xdr:colOff>446760</xdr:colOff>
      <xdr:row>6</xdr:row>
      <xdr:rowOff>1632600</xdr:rowOff>
    </xdr:to>
    <xdr:pic>
      <xdr:nvPicPr>
        <xdr:cNvPr id="3" name="Picture 6" descr=""/>
        <xdr:cNvPicPr/>
      </xdr:nvPicPr>
      <xdr:blipFill>
        <a:blip r:embed="rId4"/>
        <a:stretch/>
      </xdr:blipFill>
      <xdr:spPr>
        <a:xfrm>
          <a:off x="10527480" y="3447360"/>
          <a:ext cx="165600" cy="228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7" activeCellId="0" sqref="H7"/>
    </sheetView>
  </sheetViews>
  <sheetFormatPr defaultColWidth="9.12109375" defaultRowHeight="12.75" zeroHeight="false" outlineLevelRow="0" outlineLevelCol="0"/>
  <cols>
    <col collapsed="false" customWidth="true" hidden="false" outlineLevel="0" max="1" min="1" style="1" width="3.12"/>
    <col collapsed="false" customWidth="true" hidden="false" outlineLevel="0" max="2" min="2" style="1" width="25.97"/>
    <col collapsed="false" customWidth="true" hidden="false" outlineLevel="0" max="4" min="3" style="1" width="7.4"/>
    <col collapsed="false" customWidth="true" hidden="false" outlineLevel="0" max="7" min="5" style="1" width="11.69"/>
    <col collapsed="false" customWidth="true" hidden="false" outlineLevel="0" max="8" min="8" style="1" width="12.11"/>
    <col collapsed="false" customWidth="false" hidden="false" outlineLevel="0" max="9" min="9" style="1" width="9.12"/>
    <col collapsed="false" customWidth="true" hidden="false" outlineLevel="0" max="10" min="10" style="1" width="15.54"/>
    <col collapsed="false" customWidth="true" hidden="false" outlineLevel="0" max="11" min="11" style="1" width="15.39"/>
    <col collapsed="false" customWidth="true" hidden="false" outlineLevel="0" max="12" min="12" style="1" width="14.26"/>
    <col collapsed="false" customWidth="true" hidden="false" outlineLevel="0" max="13" min="13" style="1" width="22.68"/>
    <col collapsed="false" customWidth="true" hidden="false" outlineLevel="0" max="14" min="14" style="1" width="14.39"/>
    <col collapsed="false" customWidth="false" hidden="false" outlineLevel="0" max="15" min="15" style="1" width="9.12"/>
    <col collapsed="false" customWidth="true" hidden="false" outlineLevel="0" max="16" min="16" style="1" width="13.4"/>
    <col collapsed="false" customWidth="true" hidden="false" outlineLevel="0" max="17" min="17" style="1" width="12.11"/>
    <col collapsed="false" customWidth="false" hidden="false" outlineLevel="0" max="257" min="18" style="1" width="9.12"/>
  </cols>
  <sheetData>
    <row r="1" customFormat="false" ht="12.8" hidden="false" customHeight="true" outlineLevel="0" collapsed="false">
      <c r="L1" s="2" t="s">
        <v>0</v>
      </c>
      <c r="M1" s="2"/>
      <c r="N1" s="2"/>
      <c r="O1" s="2"/>
      <c r="P1" s="2"/>
    </row>
    <row r="2" customFormat="false" ht="16.9" hidden="false" customHeight="true" outlineLevel="0" collapsed="false">
      <c r="L2" s="2"/>
      <c r="M2" s="2"/>
      <c r="N2" s="2"/>
      <c r="O2" s="2"/>
      <c r="P2" s="2"/>
    </row>
    <row r="3" customFormat="false" ht="16.9" hidden="false" customHeight="true" outlineLevel="0" collapsed="false">
      <c r="L3" s="2"/>
      <c r="M3" s="2"/>
      <c r="N3" s="2"/>
      <c r="O3" s="2"/>
      <c r="P3" s="2"/>
    </row>
    <row r="4" customFormat="false" ht="37.5" hidden="false" customHeight="true" outlineLevel="0" collapsed="false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customFormat="false" ht="37.8" hidden="false" customHeight="true" outlineLevel="0" collapsed="false">
      <c r="A5" s="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customFormat="false" ht="39" hidden="false" customHeight="true" outlineLevel="0" collapsed="false">
      <c r="A6" s="7" t="s">
        <v>3</v>
      </c>
      <c r="B6" s="8" t="s">
        <v>4</v>
      </c>
      <c r="C6" s="8" t="s">
        <v>5</v>
      </c>
      <c r="D6" s="7" t="s">
        <v>6</v>
      </c>
      <c r="E6" s="9" t="s">
        <v>7</v>
      </c>
      <c r="F6" s="9"/>
      <c r="G6" s="9"/>
      <c r="H6" s="10" t="s">
        <v>8</v>
      </c>
      <c r="I6" s="10"/>
      <c r="J6" s="11" t="s">
        <v>9</v>
      </c>
      <c r="K6" s="12"/>
      <c r="L6" s="13"/>
      <c r="M6" s="14" t="s">
        <v>10</v>
      </c>
      <c r="N6" s="14"/>
      <c r="O6" s="14"/>
      <c r="P6" s="14"/>
    </row>
    <row r="7" customFormat="false" ht="159" hidden="false" customHeight="true" outlineLevel="0" collapsed="false">
      <c r="A7" s="7"/>
      <c r="B7" s="8"/>
      <c r="C7" s="8"/>
      <c r="D7" s="7"/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6" t="s">
        <v>18</v>
      </c>
      <c r="M7" s="15" t="s">
        <v>19</v>
      </c>
      <c r="N7" s="15" t="s">
        <v>20</v>
      </c>
      <c r="O7" s="15" t="s">
        <v>21</v>
      </c>
      <c r="P7" s="15" t="s">
        <v>22</v>
      </c>
    </row>
    <row r="8" customFormat="false" ht="54" hidden="false" customHeight="true" outlineLevel="0" collapsed="false">
      <c r="A8" s="17" t="n">
        <v>1</v>
      </c>
      <c r="B8" s="18" t="s">
        <v>23</v>
      </c>
      <c r="C8" s="19" t="s">
        <v>24</v>
      </c>
      <c r="D8" s="19" t="n">
        <v>4416</v>
      </c>
      <c r="E8" s="20" t="n">
        <v>150</v>
      </c>
      <c r="F8" s="20" t="n">
        <v>140</v>
      </c>
      <c r="G8" s="20" t="n">
        <v>160</v>
      </c>
      <c r="H8" s="21" t="s">
        <v>25</v>
      </c>
      <c r="I8" s="21" t="s">
        <v>25</v>
      </c>
      <c r="J8" s="22" t="n">
        <f aca="false">AVERAGE(E8:G8)</f>
        <v>150</v>
      </c>
      <c r="K8" s="23" t="n">
        <f aca="false">SQRT(((SUM((POWER(F8-J8,2)),(POWER(G8-J8,2)),(POWER(E8-J8,2)))/(COLUMNS(E8:G8)-1))))</f>
        <v>10</v>
      </c>
      <c r="L8" s="23" t="n">
        <f aca="false">K8/J8*100</f>
        <v>6.66666666666667</v>
      </c>
      <c r="M8" s="24" t="n">
        <f aca="false">((E8+F8+G8)/3*D8)</f>
        <v>662400</v>
      </c>
      <c r="N8" s="25" t="n">
        <f aca="false">M8/D8</f>
        <v>150</v>
      </c>
      <c r="O8" s="24" t="n">
        <f aca="false">ROUNDDOWN(N8,2)</f>
        <v>150</v>
      </c>
      <c r="P8" s="24" t="n">
        <f aca="false">O8*D8</f>
        <v>662400</v>
      </c>
    </row>
    <row r="9" customFormat="false" ht="27.75" hidden="false" customHeight="true" outlineLevel="0" collapsed="false">
      <c r="A9" s="26"/>
      <c r="B9" s="27"/>
      <c r="C9" s="28"/>
      <c r="D9" s="28"/>
      <c r="E9" s="29"/>
      <c r="F9" s="29"/>
      <c r="G9" s="29"/>
      <c r="H9" s="30"/>
      <c r="I9" s="30"/>
      <c r="J9" s="31"/>
      <c r="K9" s="32"/>
      <c r="L9" s="32"/>
      <c r="M9" s="33"/>
      <c r="N9" s="34" t="s">
        <v>26</v>
      </c>
      <c r="O9" s="33"/>
      <c r="P9" s="33" t="n">
        <f aca="false">SUM(P8:P8)</f>
        <v>662400</v>
      </c>
    </row>
    <row r="10" s="40" customFormat="true" ht="24" hidden="false" customHeight="true" outlineLevel="0" collapsed="false">
      <c r="A10" s="35" t="s">
        <v>27</v>
      </c>
      <c r="B10" s="35"/>
      <c r="C10" s="35"/>
      <c r="D10" s="35"/>
      <c r="E10" s="35"/>
      <c r="F10" s="35"/>
      <c r="G10" s="35"/>
      <c r="H10" s="35"/>
      <c r="I10" s="35"/>
      <c r="J10" s="36" t="n">
        <f aca="false">SUM(P8:P8)</f>
        <v>662400</v>
      </c>
      <c r="K10" s="37" t="s">
        <v>28</v>
      </c>
      <c r="L10" s="38"/>
      <c r="M10" s="38"/>
      <c r="N10" s="38"/>
      <c r="O10" s="38"/>
      <c r="P10" s="39"/>
    </row>
    <row r="11" customFormat="false" ht="95.5" hidden="false" customHeight="true" outlineLevel="0" collapsed="false">
      <c r="A11" s="41" t="s">
        <v>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2"/>
    </row>
    <row r="12" s="46" customFormat="true" ht="34.5" hidden="false" customHeight="true" outlineLevel="0" collapsed="false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="46" customFormat="true" ht="26.25" hidden="false" customHeight="true" outlineLevel="0" collapsed="false">
      <c r="A13" s="47"/>
      <c r="B13" s="47"/>
      <c r="C13" s="47"/>
      <c r="D13" s="47"/>
      <c r="E13" s="43"/>
      <c r="F13" s="48"/>
      <c r="G13" s="48"/>
      <c r="H13" s="49"/>
    </row>
    <row r="14" customFormat="false" ht="28.85" hidden="false" customHeight="true" outlineLevel="0" collapsed="false">
      <c r="B14" s="50"/>
      <c r="C14" s="50"/>
      <c r="D14" s="50"/>
      <c r="E14" s="50"/>
      <c r="F14" s="50"/>
      <c r="G14" s="50"/>
      <c r="H14" s="50"/>
      <c r="I14" s="50"/>
    </row>
    <row r="15" customFormat="false" ht="12.75" hidden="false" customHeight="true" outlineLevel="0" collapsed="false">
      <c r="B15" s="50"/>
      <c r="C15" s="50"/>
      <c r="D15" s="50"/>
      <c r="E15" s="50"/>
      <c r="F15" s="50"/>
      <c r="G15" s="50"/>
      <c r="H15" s="50"/>
      <c r="I15" s="50"/>
    </row>
  </sheetData>
  <mergeCells count="12">
    <mergeCell ref="L1:P2"/>
    <mergeCell ref="B4:N4"/>
    <mergeCell ref="B5:N5"/>
    <mergeCell ref="A6:A7"/>
    <mergeCell ref="B6:B7"/>
    <mergeCell ref="C6:C7"/>
    <mergeCell ref="D6:D7"/>
    <mergeCell ref="E6:G6"/>
    <mergeCell ref="H6:I6"/>
    <mergeCell ref="M6:P6"/>
    <mergeCell ref="A10:I10"/>
    <mergeCell ref="A11:N1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2014-01-15T21:15:09Z</dcterms:created>
  <dc:creator>SaVa</dc:creator>
  <dc:description/>
  <dc:language>ru-RU</dc:language>
  <cp:lastModifiedBy/>
  <cp:lastPrinted>2017-10-10T02:42:29Z</cp:lastPrinted>
  <dcterms:modified xsi:type="dcterms:W3CDTF">2023-05-26T11:58:53Z</dcterms:modified>
  <cp:revision>9</cp:revision>
  <dc:subject/>
  <dc:title/>
</cp:coreProperties>
</file>