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OLE_LINK10" localSheetId="0">'Расчет цены'!#REF!</definedName>
    <definedName name="OLE_LINK14" localSheetId="0">'Расчет цены'!#REF!</definedName>
    <definedName name="OLE_LINK17" localSheetId="0">'Расчет цены'!$B$8</definedName>
    <definedName name="OLE_LINK7" localSheetId="0">'Расчет цены'!#REF!</definedName>
  </definedNames>
  <calcPr fullCalcOnLoad="1"/>
</workbook>
</file>

<file path=xl/sharedStrings.xml><?xml version="1.0" encoding="utf-8"?>
<sst xmlns="http://schemas.openxmlformats.org/spreadsheetml/2006/main" count="25" uniqueCount="25">
  <si>
    <t>Кол-во</t>
  </si>
  <si>
    <t>Среднее квадратичное отклонение</t>
  </si>
  <si>
    <t>№ п/п</t>
  </si>
  <si>
    <t>ВСЕГО:</t>
  </si>
  <si>
    <t>Ед. изм.</t>
  </si>
  <si>
    <r>
      <t xml:space="preserve">Коэффициент вариации цен V (%)           </t>
    </r>
    <r>
      <rPr>
        <i/>
        <sz val="7"/>
        <color indexed="8"/>
        <rFont val="Times New Roman"/>
        <family val="1"/>
      </rPr>
      <t xml:space="preserve">         (не должен превышать 33%)</t>
    </r>
  </si>
  <si>
    <t xml:space="preserve">ОКПД2
(ОК 034–2014)
</t>
  </si>
  <si>
    <r>
      <t>Средняя арифметическая цена за единицу     &lt;</t>
    </r>
    <r>
      <rPr>
        <i/>
        <sz val="7"/>
        <color indexed="8"/>
        <rFont val="Times New Roman"/>
        <family val="1"/>
      </rPr>
      <t>ц</t>
    </r>
    <r>
      <rPr>
        <sz val="7"/>
        <color indexed="8"/>
        <rFont val="Times New Roman"/>
        <family val="1"/>
      </rPr>
      <t xml:space="preserve">&gt; </t>
    </r>
  </si>
  <si>
    <t xml:space="preserve">Наименование товара </t>
  </si>
  <si>
    <t>Поставщик №1**</t>
  </si>
  <si>
    <t>Поставщик №2**</t>
  </si>
  <si>
    <t>Поставщик №3**</t>
  </si>
  <si>
    <t>Начальная максимальная цена ед. товара, работ, услуг</t>
  </si>
  <si>
    <t>Сумма, руб.</t>
  </si>
  <si>
    <t xml:space="preserve"> **Данные коммерческих предложений потенциальных Поставщиков, скриншоты страниц в сети Интернет находятся у Заказчика</t>
  </si>
  <si>
    <t xml:space="preserve">Расчет начальной (максимальной) цены договора (НМЦ договора)
</t>
  </si>
  <si>
    <t>Оценка однородности совокупности значений выявленных цен, используемых в расчете НМЦ договора</t>
  </si>
  <si>
    <t>НМЦ договора,  определяемая методом сопоставимых рыночных цен (анализа рынка)*</t>
  </si>
  <si>
    <t>Коммерческие предложения, заключенные договоры, цена за единицу измерения, включая НДС (руб.)</t>
  </si>
  <si>
    <t>директор                                    А.С. Кленков</t>
  </si>
  <si>
    <t>кг.</t>
  </si>
  <si>
    <t>02.10.12.111</t>
  </si>
  <si>
    <t xml:space="preserve">семена сосны обыкновенной  </t>
  </si>
  <si>
    <t>ОБОСНОВАНИЕ НАЧАЛЬНОЙ (МАКСИМАЛЬНОЙ) ЦЕНЫ ДОГОВОРА</t>
  </si>
  <si>
    <r>
      <t>В результате проведенного расчета, НМЦ договора составила: 1225000 (один миллион двести двадцат пять тысяч) рублей 50 копеек</t>
    </r>
    <r>
      <rPr>
        <b/>
        <sz val="7"/>
        <rFont val="Times New Roman"/>
        <family val="1"/>
      </rPr>
      <t xml:space="preserve">. В цену договора входят все затраты поставщика по исполнению условий договора. Цена договора включает в себя стоимость семян, тары, упаковки, стоимость доставки, все издержки, стоимость разгрузки на месте поставки представителю покупателя, расходы (в том числе расходы на перевозку, страхование, уплату таможенных пошлин, налогов, сборов и иных обязательных платежей), а также иные расходы поставщика, необходимые для исполнения  договора.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</si>
</sst>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#,##0.00&quot;р.&quot;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wrapText="1"/>
      <protection locked="0"/>
    </xf>
    <xf numFmtId="0" fontId="6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1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wrapText="1"/>
      <protection locked="0"/>
    </xf>
    <xf numFmtId="173" fontId="9" fillId="0" borderId="16" xfId="60" applyFont="1" applyFill="1" applyBorder="1" applyAlignment="1">
      <alignment horizontal="center" vertical="center" wrapText="1"/>
    </xf>
    <xf numFmtId="173" fontId="8" fillId="0" borderId="12" xfId="60" applyFont="1" applyFill="1" applyBorder="1" applyAlignment="1">
      <alignment horizontal="center" vertical="center" wrapText="1"/>
    </xf>
    <xf numFmtId="173" fontId="8" fillId="0" borderId="12" xfId="6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2" fontId="6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16" fontId="47" fillId="0" borderId="12" xfId="0" applyNumberFormat="1" applyFont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800100</xdr:rowOff>
    </xdr:from>
    <xdr:to>
      <xdr:col>11</xdr:col>
      <xdr:colOff>0</xdr:colOff>
      <xdr:row>3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609725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523875</xdr:rowOff>
    </xdr:from>
    <xdr:to>
      <xdr:col>9</xdr:col>
      <xdr:colOff>590550</xdr:colOff>
      <xdr:row>3</xdr:row>
      <xdr:rowOff>857250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333500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110" zoomScaleNormal="110" zoomScaleSheetLayoutView="130" workbookViewId="0" topLeftCell="A1">
      <selection activeCell="C10" sqref="C10"/>
    </sheetView>
  </sheetViews>
  <sheetFormatPr defaultColWidth="9.140625" defaultRowHeight="15"/>
  <cols>
    <col min="1" max="1" width="2.8515625" style="1" customWidth="1"/>
    <col min="2" max="2" width="9.7109375" style="12" customWidth="1"/>
    <col min="3" max="3" width="23.8515625" style="12" customWidth="1"/>
    <col min="4" max="4" width="6.28125" style="12" customWidth="1"/>
    <col min="5" max="5" width="6.00390625" style="12" customWidth="1"/>
    <col min="6" max="6" width="11.28125" style="1" customWidth="1"/>
    <col min="7" max="7" width="12.140625" style="1" customWidth="1"/>
    <col min="8" max="8" width="11.7109375" style="1" customWidth="1"/>
    <col min="9" max="9" width="13.7109375" style="1" customWidth="1"/>
    <col min="10" max="10" width="12.421875" style="1" customWidth="1"/>
    <col min="11" max="11" width="13.57421875" style="1" customWidth="1"/>
    <col min="12" max="12" width="14.421875" style="1" customWidth="1"/>
    <col min="13" max="13" width="15.57421875" style="1" customWidth="1"/>
    <col min="14" max="14" width="6.57421875" style="1" customWidth="1"/>
    <col min="15" max="16" width="9.140625" style="1" customWidth="1"/>
    <col min="17" max="17" width="9.28125" style="1" bestFit="1" customWidth="1"/>
    <col min="18" max="18" width="10.140625" style="1" bestFit="1" customWidth="1"/>
    <col min="19" max="16384" width="9.140625" style="1" customWidth="1"/>
  </cols>
  <sheetData>
    <row r="1" spans="1:13" s="12" customFormat="1" ht="15.7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7" customFormat="1" ht="15.75" customHeight="1">
      <c r="A2" s="49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7" customFormat="1" ht="32.25" customHeight="1">
      <c r="A3" s="60" t="s">
        <v>2</v>
      </c>
      <c r="B3" s="58" t="s">
        <v>6</v>
      </c>
      <c r="C3" s="60" t="s">
        <v>8</v>
      </c>
      <c r="D3" s="60" t="s">
        <v>4</v>
      </c>
      <c r="E3" s="55" t="s">
        <v>0</v>
      </c>
      <c r="F3" s="60" t="s">
        <v>18</v>
      </c>
      <c r="G3" s="60"/>
      <c r="H3" s="60"/>
      <c r="I3" s="57" t="s">
        <v>16</v>
      </c>
      <c r="J3" s="57"/>
      <c r="K3" s="57"/>
      <c r="L3" s="47" t="s">
        <v>17</v>
      </c>
      <c r="M3" s="48"/>
    </row>
    <row r="4" spans="1:13" s="7" customFormat="1" ht="87" customHeight="1">
      <c r="A4" s="60"/>
      <c r="B4" s="59"/>
      <c r="C4" s="61"/>
      <c r="D4" s="61"/>
      <c r="E4" s="56"/>
      <c r="F4" s="11" t="s">
        <v>9</v>
      </c>
      <c r="G4" s="11" t="s">
        <v>10</v>
      </c>
      <c r="H4" s="11" t="s">
        <v>11</v>
      </c>
      <c r="I4" s="6" t="s">
        <v>7</v>
      </c>
      <c r="J4" s="6" t="s">
        <v>1</v>
      </c>
      <c r="K4" s="6" t="s">
        <v>5</v>
      </c>
      <c r="L4" s="35" t="s">
        <v>12</v>
      </c>
      <c r="M4" s="35" t="s">
        <v>13</v>
      </c>
    </row>
    <row r="5" spans="1:18" s="7" customFormat="1" ht="43.5" customHeight="1">
      <c r="A5" s="38">
        <v>1</v>
      </c>
      <c r="B5" s="45" t="s">
        <v>21</v>
      </c>
      <c r="C5" s="37" t="s">
        <v>22</v>
      </c>
      <c r="D5" s="10" t="s">
        <v>20</v>
      </c>
      <c r="E5" s="36">
        <v>150</v>
      </c>
      <c r="F5" s="32">
        <v>8000</v>
      </c>
      <c r="G5" s="32">
        <v>8400</v>
      </c>
      <c r="H5" s="32">
        <v>8100</v>
      </c>
      <c r="I5" s="32">
        <f>IF(COUNTA(F5:H5)&gt;0,ROUND((F5+G5+H5)/COUNTA(F5:H5),2),0)</f>
        <v>8166.67</v>
      </c>
      <c r="J5" s="33">
        <f>SQRT(((SUM((POWER(F5-I5,2)),(POWER(G5-I5,2)),(POWER(H5-I5,2)))/(COLUMNS(F5:H5)-1))))</f>
        <v>208.1665999866453</v>
      </c>
      <c r="K5" s="33">
        <f>J5/I5*100</f>
        <v>2.5489777349476017</v>
      </c>
      <c r="L5" s="32">
        <f>I5</f>
        <v>8166.67</v>
      </c>
      <c r="M5" s="32">
        <f>L5*E5</f>
        <v>1225000.5</v>
      </c>
      <c r="O5" s="8"/>
      <c r="P5" s="8"/>
      <c r="Q5" s="9"/>
      <c r="R5" s="9"/>
    </row>
    <row r="6" spans="1:18" s="13" customFormat="1" ht="15" customHeight="1" thickBot="1">
      <c r="A6" s="63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31">
        <f>SUM(M5:M5)</f>
        <v>1225000.5</v>
      </c>
      <c r="O6" s="8"/>
      <c r="P6" s="8"/>
      <c r="Q6" s="9"/>
      <c r="R6" s="9"/>
    </row>
    <row r="7" spans="1:18" s="41" customFormat="1" ht="48" customHeight="1">
      <c r="A7" s="66" t="s">
        <v>24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39"/>
      <c r="M7" s="40"/>
      <c r="O7" s="42"/>
      <c r="P7" s="42"/>
      <c r="Q7" s="42"/>
      <c r="R7" s="42"/>
    </row>
    <row r="8" spans="1:13" s="14" customFormat="1" ht="15.75" customHeight="1">
      <c r="A8" s="68" t="s">
        <v>14</v>
      </c>
      <c r="B8" s="69"/>
      <c r="C8" s="69"/>
      <c r="D8" s="70"/>
      <c r="E8" s="70"/>
      <c r="F8" s="70"/>
      <c r="G8" s="70"/>
      <c r="H8" s="70"/>
      <c r="I8" s="70"/>
      <c r="J8" s="70"/>
      <c r="K8" s="70"/>
      <c r="L8" s="70"/>
      <c r="M8" s="71"/>
    </row>
    <row r="9" spans="1:13" s="7" customFormat="1" ht="12.75" customHeight="1">
      <c r="A9" s="73" t="s">
        <v>19</v>
      </c>
      <c r="B9" s="74"/>
      <c r="C9" s="74"/>
      <c r="D9" s="75"/>
      <c r="E9" s="75"/>
      <c r="F9" s="75"/>
      <c r="G9" s="75"/>
      <c r="H9" s="75"/>
      <c r="I9" s="75"/>
      <c r="J9" s="75"/>
      <c r="K9" s="30"/>
      <c r="L9" s="15"/>
      <c r="M9" s="16"/>
    </row>
    <row r="10" spans="1:13" s="14" customFormat="1" ht="10.5" customHeight="1">
      <c r="A10" s="17"/>
      <c r="B10" s="18"/>
      <c r="C10" s="46">
        <v>44113</v>
      </c>
      <c r="D10" s="65"/>
      <c r="E10" s="65"/>
      <c r="F10" s="65"/>
      <c r="G10" s="65"/>
      <c r="H10" s="72"/>
      <c r="I10" s="72"/>
      <c r="J10" s="34"/>
      <c r="K10" s="34"/>
      <c r="L10" s="19"/>
      <c r="M10" s="20"/>
    </row>
    <row r="11" spans="1:13" s="4" customFormat="1" ht="11.25" customHeight="1">
      <c r="A11" s="43"/>
      <c r="B11" s="44"/>
      <c r="C11" s="29"/>
      <c r="D11" s="29"/>
      <c r="E11" s="29"/>
      <c r="F11" s="29"/>
      <c r="G11" s="29"/>
      <c r="H11" s="21"/>
      <c r="I11" s="21"/>
      <c r="J11" s="21"/>
      <c r="K11" s="21"/>
      <c r="L11" s="21"/>
      <c r="M11" s="3"/>
    </row>
    <row r="12" spans="1:13" s="4" customFormat="1" ht="11.25" customHeight="1" thickBot="1">
      <c r="A12" s="22"/>
      <c r="B12" s="23"/>
      <c r="C12" s="23"/>
      <c r="D12" s="62"/>
      <c r="E12" s="62"/>
      <c r="F12" s="62"/>
      <c r="G12" s="62"/>
      <c r="H12" s="24"/>
      <c r="I12" s="24"/>
      <c r="J12" s="24"/>
      <c r="K12" s="24"/>
      <c r="L12" s="24"/>
      <c r="M12" s="5"/>
    </row>
    <row r="13" spans="1:12" s="2" customFormat="1" ht="11.25" customHeight="1">
      <c r="A13" s="25"/>
      <c r="B13" s="25"/>
      <c r="C13" s="25"/>
      <c r="D13" s="25"/>
      <c r="E13" s="26"/>
      <c r="F13" s="27"/>
      <c r="G13" s="27"/>
      <c r="H13" s="27"/>
      <c r="I13" s="28"/>
      <c r="J13" s="28"/>
      <c r="K13" s="28"/>
      <c r="L13" s="28"/>
    </row>
    <row r="14" s="12" customFormat="1" ht="12.75"/>
    <row r="15" s="12" customFormat="1" ht="12.75"/>
    <row r="16" s="12" customFormat="1" ht="12.75"/>
    <row r="17" s="12" customFormat="1" ht="12.75"/>
    <row r="18" s="12" customFormat="1" ht="12.75"/>
    <row r="19" s="12" customFormat="1" ht="12.75"/>
    <row r="20" s="12" customFormat="1" ht="12.75"/>
    <row r="21" s="12" customFormat="1" ht="12.75"/>
    <row r="22" s="12" customFormat="1" ht="12.75"/>
    <row r="23" s="12" customFormat="1" ht="12.75"/>
  </sheetData>
  <sheetProtection/>
  <mergeCells count="19">
    <mergeCell ref="D12:G12"/>
    <mergeCell ref="A6:L6"/>
    <mergeCell ref="D10:G10"/>
    <mergeCell ref="A7:K7"/>
    <mergeCell ref="D3:D4"/>
    <mergeCell ref="A8:M8"/>
    <mergeCell ref="H10:I10"/>
    <mergeCell ref="A9:C9"/>
    <mergeCell ref="D9:G9"/>
    <mergeCell ref="H9:J9"/>
    <mergeCell ref="L3:M3"/>
    <mergeCell ref="A2:M2"/>
    <mergeCell ref="A1:M1"/>
    <mergeCell ref="E3:E4"/>
    <mergeCell ref="I3:K3"/>
    <mergeCell ref="B3:B4"/>
    <mergeCell ref="F3:H3"/>
    <mergeCell ref="A3:A4"/>
    <mergeCell ref="C3:C4"/>
  </mergeCells>
  <printOptions/>
  <pageMargins left="0.31496062992125984" right="0.1968503937007874" top="0.31496062992125984" bottom="0.35433070866141736" header="0.31496062992125984" footer="0.31496062992125984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Подкопаев И.А.</dc:creator>
  <cp:keywords/>
  <dc:description/>
  <cp:lastModifiedBy>Пользователь</cp:lastModifiedBy>
  <cp:lastPrinted>2020-10-01T11:26:26Z</cp:lastPrinted>
  <dcterms:created xsi:type="dcterms:W3CDTF">2014-01-15T18:15:09Z</dcterms:created>
  <dcterms:modified xsi:type="dcterms:W3CDTF">2020-10-09T05:08:56Z</dcterms:modified>
  <cp:category/>
  <cp:version/>
  <cp:contentType/>
  <cp:contentStatus/>
</cp:coreProperties>
</file>