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fortum.ru\Chel\SmetaCentre\ВСЁ-2022_2024\отпуск\ЧТЭЦ-4_Заводской ремонт ЗЧ для ГТУ-2\запрос ТКП (письма от Заказчика\"/>
    </mc:Choice>
  </mc:AlternateContent>
  <bookViews>
    <workbookView xWindow="-120" yWindow="-120" windowWidth="25440" windowHeight="15390"/>
  </bookViews>
  <sheets>
    <sheet name="Лист1" sheetId="1" r:id="rId1"/>
  </sheets>
  <definedNames>
    <definedName name="_xlnm._FilterDatabase" localSheetId="0" hidden="1">Лист1!$A$10:$N$43</definedName>
    <definedName name="txt_1_4_p1" localSheetId="0">Лист1!$B$7</definedName>
    <definedName name="_xlnm.Print_Area" localSheetId="0">Лист1!$A$1:$M$50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1" i="1"/>
  <c r="G24" i="1"/>
  <c r="G17" i="1"/>
  <c r="G18" i="1"/>
  <c r="I18" i="1"/>
  <c r="I17" i="1"/>
  <c r="G30" i="1"/>
  <c r="I36" i="1"/>
  <c r="M44" i="1" l="1"/>
</calcChain>
</file>

<file path=xl/comments1.xml><?xml version="1.0" encoding="utf-8"?>
<comments xmlns="http://schemas.openxmlformats.org/spreadsheetml/2006/main">
  <authors>
    <author>Pavlyuchenko Larisa Leonidovna</author>
    <author>Pavlyuchenko Larisa</author>
  </authors>
  <commentList>
    <comment ref="L9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графах 6,7,8,9,40 указать цену за единицу </t>
        </r>
        <r>
          <rPr>
            <b/>
            <sz val="9"/>
            <color indexed="81"/>
            <rFont val="Tahoma"/>
            <family val="2"/>
            <charset val="204"/>
          </rPr>
          <t>по каждому виду ремонта</t>
        </r>
        <r>
          <rPr>
            <sz val="9"/>
            <color indexed="81"/>
            <rFont val="Tahoma"/>
            <family val="2"/>
            <charset val="204"/>
          </rPr>
          <t>/услуги в руб. без НДС с округлением до целого значения</t>
        </r>
      </text>
    </comment>
    <comment ref="M43" authorId="1" shapeId="0">
      <text>
        <r>
          <rPr>
            <sz val="9"/>
            <color indexed="81"/>
            <rFont val="Tahoma"/>
            <family val="2"/>
            <charset val="204"/>
          </rPr>
          <t xml:space="preserve">В ячейке М43 указать затраты на транспортировку запасных частей (отправка в ремонт и возврат после ремонта в соответствии с п.2.1 ТЗ)
</t>
        </r>
      </text>
    </comment>
  </commentList>
</comments>
</file>

<file path=xl/sharedStrings.xml><?xml version="1.0" encoding="utf-8"?>
<sst xmlns="http://schemas.openxmlformats.org/spreadsheetml/2006/main" count="125" uniqueCount="72">
  <si>
    <t>№ п/п</t>
  </si>
  <si>
    <t>Заводской ремонт запасных частей ГТУ ст. № 1 (зав. № 800367) и ст. № 2 (зав. № 0400TG) Тюменской ТЭЦ-1/
Сapital parts refurbishment GT-1 (serial no. 800367) and GT-2 (serial no. 0400TG) Tyumen CHP-1</t>
  </si>
  <si>
    <t xml:space="preserve">Форма___ Расчет стоимости работ
</t>
  </si>
  <si>
    <t>Наименование участника:</t>
  </si>
  <si>
    <t>ИНН:</t>
  </si>
  <si>
    <t>Артикул</t>
  </si>
  <si>
    <t>Зона камеры сгорания 2 GT13E2 к-т (компл. сост. из: Внутренний кожух HTCT014056R0011 – 1 шт., Наружный кожух HTCT002604R0011 – 1 шт.)</t>
  </si>
  <si>
    <t>HTCT314682R0013</t>
  </si>
  <si>
    <t>Горелка GT13E2</t>
  </si>
  <si>
    <t>HTCT022505R0001</t>
  </si>
  <si>
    <t>Демпфер GT13E2</t>
  </si>
  <si>
    <t>HTCT126017R0001</t>
  </si>
  <si>
    <t>Трубка GT13E2</t>
  </si>
  <si>
    <t>HTCT125373R0001</t>
  </si>
  <si>
    <t>Лопатка рабочая 1 ступень GT13E2</t>
  </si>
  <si>
    <t>HTCT155947P2</t>
  </si>
  <si>
    <t>HTCT155947P0002</t>
  </si>
  <si>
    <t>Сегмент передний GT13E2</t>
  </si>
  <si>
    <t>HTCT124748R0115</t>
  </si>
  <si>
    <t>HTCT124748R0218</t>
  </si>
  <si>
    <t>HTCT124748R0116</t>
  </si>
  <si>
    <t>HTCT124748R0117</t>
  </si>
  <si>
    <t>HTCT222413R0005</t>
  </si>
  <si>
    <t>HTCT124748R0219</t>
  </si>
  <si>
    <t>HTCT124748R0220</t>
  </si>
  <si>
    <t>Сегмент внешний GT13E2</t>
  </si>
  <si>
    <t>HTCT123763R1</t>
  </si>
  <si>
    <t>HTCT123753P0001</t>
  </si>
  <si>
    <t>Сегмент внутренний GT13E2</t>
  </si>
  <si>
    <t>HTCT123756R1</t>
  </si>
  <si>
    <t>HTCT123762R1</t>
  </si>
  <si>
    <t>HTCT123758P0001/B</t>
  </si>
  <si>
    <t>HTCT123761R1</t>
  </si>
  <si>
    <t>Лопатка направляющая 2 ступень GT13E2</t>
  </si>
  <si>
    <t>HTCT155659P4</t>
  </si>
  <si>
    <t>HTCT155659P5</t>
  </si>
  <si>
    <t>HTCT155659P6</t>
  </si>
  <si>
    <t>Лопатка направляющая 1 ступень GT13E2</t>
  </si>
  <si>
    <t>HTCT150910P0001</t>
  </si>
  <si>
    <t>HTCT150910P1</t>
  </si>
  <si>
    <t>Лопатка направляющая 3 ступень GT13E2</t>
  </si>
  <si>
    <t>HTCT155752R14</t>
  </si>
  <si>
    <t>Лопатка рабочая 3 ступень GT13E2</t>
  </si>
  <si>
    <t>HTCT155751R2</t>
  </si>
  <si>
    <t>HTCT155751R0002</t>
  </si>
  <si>
    <t>Лопатка рабочая 2 ступень GT13E2</t>
  </si>
  <si>
    <t>HTCT155749P1</t>
  </si>
  <si>
    <t>Экран статора GT13E2</t>
  </si>
  <si>
    <t>HTCT155793R0001</t>
  </si>
  <si>
    <t>HTCT252158R0001</t>
  </si>
  <si>
    <t>HTCT152988P1</t>
  </si>
  <si>
    <t>HTCT152988P0001</t>
  </si>
  <si>
    <t>компл</t>
  </si>
  <si>
    <t>шт.</t>
  </si>
  <si>
    <t>Единица измерения</t>
  </si>
  <si>
    <t>* В стоимость работ и услуг включены все затраты, связанные с исполнением обязательств по Договору (в том числе материалы, командировочные и иные затраты согласно ТЗ)</t>
  </si>
  <si>
    <t>Легкий ремонт**</t>
  </si>
  <si>
    <t>Средний ремонт**</t>
  </si>
  <si>
    <t>Сложный ремонт**</t>
  </si>
  <si>
    <t>** Объем работ в соответствии с ведомостью (Приложение 2 к ТЗ)</t>
  </si>
  <si>
    <t>Наименование оборудования</t>
  </si>
  <si>
    <t>Транспортные расходы</t>
  </si>
  <si>
    <t xml:space="preserve">Дефектация </t>
  </si>
  <si>
    <t>Количество***</t>
  </si>
  <si>
    <t>Цена за единицу</t>
  </si>
  <si>
    <t xml:space="preserve">Итого </t>
  </si>
  <si>
    <t>цены в руб. без НДС</t>
  </si>
  <si>
    <t>Цена за единицу*</t>
  </si>
  <si>
    <t>ВСЕГО</t>
  </si>
  <si>
    <t>13=гр.5*гр.6+гр.7*гр.8+
гр.9*гр.10+гр.11*гр.12</t>
  </si>
  <si>
    <t>***Количество в прайсе указано ориентировочно, для подведения итогов</t>
  </si>
  <si>
    <t>Расчет цены*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</si>
</sst>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4" fillId="0" borderId="0"/>
    <xf numFmtId="0" fontId="16" fillId="0" borderId="0"/>
    <xf numFmtId="0" fontId="1" fillId="0" borderId="0"/>
    <xf numFmtId="43" fontId="16" fillId="0" borderId="0" applyFont="0" applyFill="0" applyBorder="0" applyAlignment="0" applyProtection="0"/>
    <xf numFmtId="0" fontId="13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5" fillId="0" borderId="0" xfId="1" applyNumberFormat="1" applyFont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" fontId="10" fillId="0" borderId="0" xfId="0" applyNumberFormat="1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3" fontId="12" fillId="0" borderId="0" xfId="1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65" fontId="10" fillId="0" borderId="3" xfId="1" applyNumberFormat="1" applyFont="1" applyFill="1" applyBorder="1" applyAlignment="1">
      <alignment vertical="center"/>
    </xf>
    <xf numFmtId="3" fontId="10" fillId="0" borderId="0" xfId="1" applyNumberFormat="1" applyFont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10" fillId="0" borderId="3" xfId="1" applyNumberFormat="1" applyFont="1" applyBorder="1" applyAlignment="1">
      <alignment horizontal="center" vertical="center"/>
    </xf>
    <xf numFmtId="3" fontId="10" fillId="0" borderId="3" xfId="1" applyNumberFormat="1" applyFon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165" fontId="19" fillId="0" borderId="3" xfId="1" applyNumberFormat="1" applyFont="1" applyFill="1" applyBorder="1" applyAlignment="1">
      <alignment vertical="center"/>
    </xf>
    <xf numFmtId="3" fontId="19" fillId="0" borderId="0" xfId="0" applyNumberFormat="1" applyFont="1"/>
    <xf numFmtId="0" fontId="19" fillId="0" borderId="0" xfId="0" applyFont="1"/>
    <xf numFmtId="165" fontId="10" fillId="0" borderId="3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22" fillId="0" borderId="3" xfId="0" applyFont="1" applyBorder="1"/>
    <xf numFmtId="0" fontId="22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165" fontId="10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4" borderId="3" xfId="1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</cellXfs>
  <cellStyles count="8">
    <cellStyle name="Обычный" xfId="0" builtinId="0"/>
    <cellStyle name="Обычный 2" xfId="5"/>
    <cellStyle name="Обычный 2 2 2" xfId="2"/>
    <cellStyle name="Обычный 3" xfId="7"/>
    <cellStyle name="Обычный 4" xfId="4"/>
    <cellStyle name="Обычный 5" xfId="3"/>
    <cellStyle name="Финансовый" xfId="1" builtinId="3"/>
    <cellStyle name="Финансовый 2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topLeftCell="A2" zoomScale="85" zoomScaleNormal="85" workbookViewId="0">
      <selection activeCell="A4" sqref="A4:L4"/>
    </sheetView>
  </sheetViews>
  <sheetFormatPr defaultRowHeight="12.75" x14ac:dyDescent="0.2"/>
  <cols>
    <col min="1" max="1" width="3.5703125" style="9" customWidth="1"/>
    <col min="2" max="2" width="44.140625" style="10" customWidth="1"/>
    <col min="3" max="3" width="22.28515625" style="10" customWidth="1"/>
    <col min="4" max="4" width="11.7109375" style="10" customWidth="1"/>
    <col min="5" max="12" width="13.140625" style="10" customWidth="1"/>
    <col min="13" max="13" width="17.42578125" style="10" customWidth="1"/>
    <col min="14" max="16384" width="9.140625" style="10"/>
  </cols>
  <sheetData>
    <row r="1" spans="1:18" s="7" customFormat="1" ht="12" hidden="1" x14ac:dyDescent="0.25">
      <c r="A1" s="1" t="s">
        <v>2</v>
      </c>
      <c r="B1" s="1"/>
      <c r="C1" s="1"/>
      <c r="D1" s="2"/>
      <c r="E1" s="3"/>
      <c r="F1" s="4"/>
      <c r="G1" s="4"/>
      <c r="H1" s="6"/>
      <c r="I1" s="6"/>
      <c r="L1" s="5"/>
    </row>
    <row r="2" spans="1:18" s="7" customFormat="1" ht="12" x14ac:dyDescent="0.25">
      <c r="A2" s="70" t="s">
        <v>3</v>
      </c>
      <c r="B2" s="71"/>
      <c r="C2" s="71"/>
      <c r="D2" s="72"/>
      <c r="E2" s="8"/>
      <c r="F2" s="4"/>
      <c r="G2" s="4"/>
      <c r="H2" s="6"/>
      <c r="I2" s="6"/>
      <c r="L2" s="5"/>
    </row>
    <row r="3" spans="1:18" s="7" customFormat="1" ht="12" x14ac:dyDescent="0.25">
      <c r="A3" s="70" t="s">
        <v>4</v>
      </c>
      <c r="B3" s="71"/>
      <c r="C3" s="71"/>
      <c r="D3" s="72"/>
      <c r="E3" s="8"/>
      <c r="F3" s="4"/>
      <c r="G3" s="4"/>
      <c r="H3" s="6"/>
      <c r="I3" s="6"/>
      <c r="L3" s="5"/>
    </row>
    <row r="4" spans="1:18" s="7" customFormat="1" ht="26.25" customHeight="1" x14ac:dyDescent="0.25">
      <c r="A4" s="58" t="s">
        <v>71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6" spans="1:18" ht="32.25" customHeight="1" x14ac:dyDescent="0.2">
      <c r="A6" s="59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8" ht="15.75" x14ac:dyDescent="0.25">
      <c r="B7" s="14"/>
      <c r="C7" s="14"/>
      <c r="D7" s="11"/>
      <c r="E7" s="11"/>
      <c r="F7" s="11"/>
      <c r="G7" s="11"/>
      <c r="H7" s="11"/>
      <c r="I7" s="11"/>
      <c r="J7" s="11"/>
      <c r="K7" s="11"/>
      <c r="L7" s="11"/>
      <c r="M7" s="24" t="s">
        <v>66</v>
      </c>
    </row>
    <row r="8" spans="1:18" ht="12.75" customHeight="1" x14ac:dyDescent="0.2">
      <c r="A8" s="61" t="s">
        <v>0</v>
      </c>
      <c r="B8" s="61" t="s">
        <v>60</v>
      </c>
      <c r="C8" s="61" t="s">
        <v>5</v>
      </c>
      <c r="D8" s="61" t="s">
        <v>54</v>
      </c>
      <c r="E8" s="63" t="s">
        <v>62</v>
      </c>
      <c r="F8" s="64"/>
      <c r="G8" s="63" t="s">
        <v>56</v>
      </c>
      <c r="H8" s="64"/>
      <c r="I8" s="63" t="s">
        <v>57</v>
      </c>
      <c r="J8" s="64"/>
      <c r="K8" s="63" t="s">
        <v>58</v>
      </c>
      <c r="L8" s="64"/>
      <c r="M8" s="56" t="s">
        <v>65</v>
      </c>
    </row>
    <row r="9" spans="1:18" ht="25.5" x14ac:dyDescent="0.2">
      <c r="A9" s="62"/>
      <c r="B9" s="62"/>
      <c r="C9" s="62"/>
      <c r="D9" s="62"/>
      <c r="E9" s="12" t="s">
        <v>63</v>
      </c>
      <c r="F9" s="12" t="s">
        <v>64</v>
      </c>
      <c r="G9" s="12" t="s">
        <v>63</v>
      </c>
      <c r="H9" s="12" t="s">
        <v>64</v>
      </c>
      <c r="I9" s="12" t="s">
        <v>63</v>
      </c>
      <c r="J9" s="12" t="s">
        <v>64</v>
      </c>
      <c r="K9" s="12" t="s">
        <v>63</v>
      </c>
      <c r="L9" s="41" t="s">
        <v>67</v>
      </c>
      <c r="M9" s="56"/>
    </row>
    <row r="10" spans="1:18" s="40" customFormat="1" ht="16.5" x14ac:dyDescent="0.25">
      <c r="A10" s="38">
        <v>1</v>
      </c>
      <c r="B10" s="22">
        <v>2</v>
      </c>
      <c r="C10" s="38">
        <v>3</v>
      </c>
      <c r="D10" s="22">
        <v>4</v>
      </c>
      <c r="E10" s="38">
        <v>5</v>
      </c>
      <c r="F10" s="22">
        <v>6</v>
      </c>
      <c r="G10" s="38">
        <v>7</v>
      </c>
      <c r="H10" s="22">
        <v>8</v>
      </c>
      <c r="I10" s="38">
        <v>9</v>
      </c>
      <c r="J10" s="22">
        <v>10</v>
      </c>
      <c r="K10" s="38">
        <v>11</v>
      </c>
      <c r="L10" s="22">
        <v>12</v>
      </c>
      <c r="M10" s="39" t="s">
        <v>69</v>
      </c>
    </row>
    <row r="11" spans="1:18" ht="38.25" x14ac:dyDescent="0.2">
      <c r="A11" s="20">
        <v>1</v>
      </c>
      <c r="B11" s="42" t="s">
        <v>6</v>
      </c>
      <c r="C11" s="43" t="s">
        <v>7</v>
      </c>
      <c r="D11" s="23" t="s">
        <v>52</v>
      </c>
      <c r="E11" s="65">
        <v>1</v>
      </c>
      <c r="F11" s="68"/>
      <c r="G11" s="28"/>
      <c r="H11" s="68"/>
      <c r="I11" s="28">
        <v>1</v>
      </c>
      <c r="J11" s="68"/>
      <c r="K11" s="28"/>
      <c r="L11" s="68"/>
      <c r="M11" s="37">
        <f>E11*F11+G11*H11+I11*J11+K11*L11</f>
        <v>0</v>
      </c>
      <c r="N11" s="13"/>
      <c r="O11" s="13"/>
      <c r="P11" s="13"/>
      <c r="R11" s="13"/>
    </row>
    <row r="12" spans="1:18" x14ac:dyDescent="0.2">
      <c r="A12" s="20">
        <v>2</v>
      </c>
      <c r="B12" s="44" t="s">
        <v>8</v>
      </c>
      <c r="C12" s="45" t="s">
        <v>9</v>
      </c>
      <c r="D12" s="23" t="s">
        <v>53</v>
      </c>
      <c r="E12" s="66">
        <v>48</v>
      </c>
      <c r="F12" s="68"/>
      <c r="G12" s="28"/>
      <c r="H12" s="68"/>
      <c r="I12" s="28">
        <v>48</v>
      </c>
      <c r="J12" s="68"/>
      <c r="K12" s="28"/>
      <c r="L12" s="68"/>
      <c r="M12" s="37">
        <f t="shared" ref="M12:M42" si="0">E12*F12+G12*H12+I12*J12+K12*L12</f>
        <v>0</v>
      </c>
      <c r="N12" s="13"/>
      <c r="O12" s="13"/>
      <c r="P12" s="13"/>
      <c r="R12" s="13"/>
    </row>
    <row r="13" spans="1:18" x14ac:dyDescent="0.2">
      <c r="A13" s="20">
        <v>3</v>
      </c>
      <c r="B13" s="44" t="s">
        <v>10</v>
      </c>
      <c r="C13" s="45" t="s">
        <v>11</v>
      </c>
      <c r="D13" s="23" t="s">
        <v>53</v>
      </c>
      <c r="E13" s="20">
        <v>24</v>
      </c>
      <c r="F13" s="68"/>
      <c r="G13" s="28">
        <v>6</v>
      </c>
      <c r="H13" s="68"/>
      <c r="I13" s="28">
        <v>18</v>
      </c>
      <c r="J13" s="68"/>
      <c r="K13" s="28"/>
      <c r="L13" s="68"/>
      <c r="M13" s="37">
        <f t="shared" si="0"/>
        <v>0</v>
      </c>
      <c r="N13" s="13"/>
      <c r="O13" s="13"/>
      <c r="P13" s="13"/>
      <c r="R13" s="13"/>
    </row>
    <row r="14" spans="1:18" x14ac:dyDescent="0.2">
      <c r="A14" s="20">
        <v>4</v>
      </c>
      <c r="B14" s="44" t="s">
        <v>12</v>
      </c>
      <c r="C14" s="45" t="s">
        <v>13</v>
      </c>
      <c r="D14" s="23" t="s">
        <v>53</v>
      </c>
      <c r="E14" s="20">
        <v>48</v>
      </c>
      <c r="F14" s="68"/>
      <c r="G14" s="28">
        <v>48</v>
      </c>
      <c r="H14" s="68"/>
      <c r="I14" s="28"/>
      <c r="J14" s="68"/>
      <c r="K14" s="28"/>
      <c r="L14" s="68"/>
      <c r="M14" s="37">
        <f t="shared" si="0"/>
        <v>0</v>
      </c>
      <c r="N14" s="13"/>
      <c r="O14" s="13"/>
      <c r="P14" s="13"/>
      <c r="R14" s="13"/>
    </row>
    <row r="15" spans="1:18" x14ac:dyDescent="0.2">
      <c r="A15" s="20">
        <v>5</v>
      </c>
      <c r="B15" s="44" t="s">
        <v>14</v>
      </c>
      <c r="C15" s="45" t="s">
        <v>15</v>
      </c>
      <c r="D15" s="23" t="s">
        <v>53</v>
      </c>
      <c r="E15" s="46">
        <v>61</v>
      </c>
      <c r="F15" s="68"/>
      <c r="G15" s="28"/>
      <c r="H15" s="68"/>
      <c r="I15" s="28">
        <v>58</v>
      </c>
      <c r="J15" s="68"/>
      <c r="K15" s="28">
        <v>3</v>
      </c>
      <c r="L15" s="68"/>
      <c r="M15" s="37">
        <f t="shared" si="0"/>
        <v>0</v>
      </c>
      <c r="N15" s="13"/>
      <c r="O15" s="13"/>
      <c r="P15" s="13"/>
      <c r="R15" s="13"/>
    </row>
    <row r="16" spans="1:18" x14ac:dyDescent="0.2">
      <c r="A16" s="20">
        <v>6</v>
      </c>
      <c r="B16" s="44" t="s">
        <v>14</v>
      </c>
      <c r="C16" s="45" t="s">
        <v>16</v>
      </c>
      <c r="D16" s="23" t="s">
        <v>53</v>
      </c>
      <c r="E16" s="46">
        <v>2</v>
      </c>
      <c r="F16" s="68"/>
      <c r="G16" s="28"/>
      <c r="H16" s="68"/>
      <c r="I16" s="28"/>
      <c r="J16" s="68"/>
      <c r="K16" s="28">
        <v>2</v>
      </c>
      <c r="L16" s="68"/>
      <c r="M16" s="37">
        <f t="shared" si="0"/>
        <v>0</v>
      </c>
      <c r="N16" s="13"/>
      <c r="O16" s="13"/>
      <c r="P16" s="13"/>
      <c r="R16" s="13"/>
    </row>
    <row r="17" spans="1:18" x14ac:dyDescent="0.2">
      <c r="A17" s="20">
        <v>7</v>
      </c>
      <c r="B17" s="44" t="s">
        <v>17</v>
      </c>
      <c r="C17" s="20" t="s">
        <v>18</v>
      </c>
      <c r="D17" s="23" t="s">
        <v>53</v>
      </c>
      <c r="E17" s="67">
        <v>14</v>
      </c>
      <c r="F17" s="68"/>
      <c r="G17" s="28">
        <f>E17-I17</f>
        <v>8</v>
      </c>
      <c r="H17" s="68"/>
      <c r="I17" s="28">
        <f>E17*0.42</f>
        <v>6</v>
      </c>
      <c r="J17" s="68"/>
      <c r="K17" s="28"/>
      <c r="L17" s="68"/>
      <c r="M17" s="37">
        <f t="shared" si="0"/>
        <v>0</v>
      </c>
      <c r="N17" s="13"/>
      <c r="O17" s="13"/>
      <c r="P17" s="13"/>
      <c r="R17" s="13"/>
    </row>
    <row r="18" spans="1:18" x14ac:dyDescent="0.2">
      <c r="A18" s="20">
        <v>8</v>
      </c>
      <c r="B18" s="44" t="s">
        <v>17</v>
      </c>
      <c r="C18" s="20" t="s">
        <v>19</v>
      </c>
      <c r="D18" s="23" t="s">
        <v>53</v>
      </c>
      <c r="E18" s="67">
        <v>16</v>
      </c>
      <c r="F18" s="68"/>
      <c r="G18" s="28">
        <f>E18-I18</f>
        <v>9</v>
      </c>
      <c r="H18" s="68"/>
      <c r="I18" s="28">
        <f>E18*0.42</f>
        <v>7</v>
      </c>
      <c r="J18" s="68"/>
      <c r="K18" s="28"/>
      <c r="L18" s="68"/>
      <c r="M18" s="37">
        <f t="shared" si="0"/>
        <v>0</v>
      </c>
      <c r="N18" s="13"/>
      <c r="O18" s="13"/>
      <c r="P18" s="13"/>
      <c r="R18" s="13"/>
    </row>
    <row r="19" spans="1:18" s="15" customFormat="1" x14ac:dyDescent="0.2">
      <c r="A19" s="20">
        <v>9</v>
      </c>
      <c r="B19" s="44" t="s">
        <v>17</v>
      </c>
      <c r="C19" s="20" t="s">
        <v>20</v>
      </c>
      <c r="D19" s="23" t="s">
        <v>53</v>
      </c>
      <c r="E19" s="67">
        <v>1</v>
      </c>
      <c r="F19" s="68"/>
      <c r="G19" s="29">
        <v>1</v>
      </c>
      <c r="H19" s="68"/>
      <c r="I19" s="29"/>
      <c r="J19" s="68"/>
      <c r="K19" s="29"/>
      <c r="L19" s="68"/>
      <c r="M19" s="37">
        <f t="shared" si="0"/>
        <v>0</v>
      </c>
      <c r="N19" s="13"/>
      <c r="O19" s="13"/>
      <c r="P19" s="13"/>
      <c r="Q19" s="10"/>
      <c r="R19" s="13"/>
    </row>
    <row r="20" spans="1:18" s="15" customFormat="1" x14ac:dyDescent="0.2">
      <c r="A20" s="20">
        <v>10</v>
      </c>
      <c r="B20" s="44" t="s">
        <v>17</v>
      </c>
      <c r="C20" s="20" t="s">
        <v>21</v>
      </c>
      <c r="D20" s="23" t="s">
        <v>53</v>
      </c>
      <c r="E20" s="67">
        <v>1</v>
      </c>
      <c r="F20" s="68"/>
      <c r="G20" s="29">
        <v>1</v>
      </c>
      <c r="H20" s="68"/>
      <c r="I20" s="29"/>
      <c r="J20" s="68"/>
      <c r="K20" s="29"/>
      <c r="L20" s="68"/>
      <c r="M20" s="37">
        <f t="shared" si="0"/>
        <v>0</v>
      </c>
      <c r="N20" s="13"/>
      <c r="O20" s="13"/>
      <c r="P20" s="13"/>
      <c r="Q20" s="10"/>
      <c r="R20" s="13"/>
    </row>
    <row r="21" spans="1:18" s="15" customFormat="1" x14ac:dyDescent="0.2">
      <c r="A21" s="20">
        <v>11</v>
      </c>
      <c r="B21" s="44" t="s">
        <v>17</v>
      </c>
      <c r="C21" s="20" t="s">
        <v>22</v>
      </c>
      <c r="D21" s="23" t="s">
        <v>53</v>
      </c>
      <c r="E21" s="67">
        <v>1</v>
      </c>
      <c r="F21" s="68"/>
      <c r="G21" s="29">
        <v>1</v>
      </c>
      <c r="H21" s="68"/>
      <c r="I21" s="29"/>
      <c r="J21" s="68"/>
      <c r="K21" s="29"/>
      <c r="L21" s="68"/>
      <c r="M21" s="37">
        <f t="shared" si="0"/>
        <v>0</v>
      </c>
      <c r="N21" s="13"/>
      <c r="O21" s="13"/>
      <c r="P21" s="13"/>
      <c r="Q21" s="10"/>
      <c r="R21" s="13"/>
    </row>
    <row r="22" spans="1:18" s="15" customFormat="1" x14ac:dyDescent="0.2">
      <c r="A22" s="20">
        <v>12</v>
      </c>
      <c r="B22" s="44" t="s">
        <v>17</v>
      </c>
      <c r="C22" s="20" t="s">
        <v>23</v>
      </c>
      <c r="D22" s="23" t="s">
        <v>53</v>
      </c>
      <c r="E22" s="67">
        <v>2</v>
      </c>
      <c r="F22" s="68"/>
      <c r="G22" s="29">
        <v>1</v>
      </c>
      <c r="H22" s="68"/>
      <c r="I22" s="29">
        <v>1</v>
      </c>
      <c r="J22" s="68"/>
      <c r="K22" s="29"/>
      <c r="L22" s="68"/>
      <c r="M22" s="37">
        <f t="shared" si="0"/>
        <v>0</v>
      </c>
      <c r="N22" s="13"/>
      <c r="O22" s="13"/>
      <c r="P22" s="13"/>
      <c r="Q22" s="10"/>
      <c r="R22" s="13"/>
    </row>
    <row r="23" spans="1:18" s="15" customFormat="1" x14ac:dyDescent="0.2">
      <c r="A23" s="20">
        <v>13</v>
      </c>
      <c r="B23" s="44" t="s">
        <v>17</v>
      </c>
      <c r="C23" s="20" t="s">
        <v>24</v>
      </c>
      <c r="D23" s="23" t="s">
        <v>53</v>
      </c>
      <c r="E23" s="67">
        <v>1</v>
      </c>
      <c r="F23" s="68"/>
      <c r="G23" s="29">
        <v>1</v>
      </c>
      <c r="H23" s="68"/>
      <c r="I23" s="29"/>
      <c r="J23" s="68"/>
      <c r="K23" s="29"/>
      <c r="L23" s="68"/>
      <c r="M23" s="37">
        <f t="shared" si="0"/>
        <v>0</v>
      </c>
      <c r="N23" s="13"/>
      <c r="O23" s="13"/>
      <c r="P23" s="13"/>
      <c r="Q23" s="10"/>
      <c r="R23" s="13"/>
    </row>
    <row r="24" spans="1:18" s="15" customFormat="1" x14ac:dyDescent="0.2">
      <c r="A24" s="20">
        <v>14</v>
      </c>
      <c r="B24" s="44" t="s">
        <v>25</v>
      </c>
      <c r="C24" s="20" t="s">
        <v>26</v>
      </c>
      <c r="D24" s="23" t="s">
        <v>53</v>
      </c>
      <c r="E24" s="67">
        <v>36</v>
      </c>
      <c r="F24" s="68"/>
      <c r="G24" s="29">
        <f>26</f>
        <v>26</v>
      </c>
      <c r="H24" s="68"/>
      <c r="I24" s="29">
        <v>10</v>
      </c>
      <c r="J24" s="68"/>
      <c r="K24" s="29"/>
      <c r="L24" s="68"/>
      <c r="M24" s="37">
        <f t="shared" si="0"/>
        <v>0</v>
      </c>
      <c r="N24" s="13"/>
      <c r="O24" s="13"/>
      <c r="P24" s="13"/>
      <c r="Q24" s="10"/>
      <c r="R24" s="13"/>
    </row>
    <row r="25" spans="1:18" s="15" customFormat="1" x14ac:dyDescent="0.2">
      <c r="A25" s="20">
        <v>15</v>
      </c>
      <c r="B25" s="44" t="s">
        <v>25</v>
      </c>
      <c r="C25" s="20" t="s">
        <v>27</v>
      </c>
      <c r="D25" s="23" t="s">
        <v>53</v>
      </c>
      <c r="E25" s="67">
        <v>36</v>
      </c>
      <c r="F25" s="68"/>
      <c r="G25" s="29">
        <v>17</v>
      </c>
      <c r="H25" s="68"/>
      <c r="I25" s="29">
        <v>19</v>
      </c>
      <c r="J25" s="68"/>
      <c r="K25" s="29"/>
      <c r="L25" s="68"/>
      <c r="M25" s="37">
        <f t="shared" si="0"/>
        <v>0</v>
      </c>
      <c r="N25" s="13"/>
      <c r="O25" s="13"/>
      <c r="P25" s="13"/>
      <c r="Q25" s="10"/>
      <c r="R25" s="13"/>
    </row>
    <row r="26" spans="1:18" s="15" customFormat="1" x14ac:dyDescent="0.2">
      <c r="A26" s="20">
        <v>16</v>
      </c>
      <c r="B26" s="44" t="s">
        <v>28</v>
      </c>
      <c r="C26" s="45" t="s">
        <v>29</v>
      </c>
      <c r="D26" s="23" t="s">
        <v>53</v>
      </c>
      <c r="E26" s="67">
        <v>36</v>
      </c>
      <c r="F26" s="68"/>
      <c r="G26" s="29">
        <v>14</v>
      </c>
      <c r="H26" s="68"/>
      <c r="I26" s="29">
        <v>22</v>
      </c>
      <c r="J26" s="68"/>
      <c r="K26" s="29"/>
      <c r="L26" s="68"/>
      <c r="M26" s="37">
        <f t="shared" si="0"/>
        <v>0</v>
      </c>
      <c r="N26" s="13"/>
      <c r="O26" s="13"/>
      <c r="P26" s="13"/>
      <c r="Q26" s="10"/>
      <c r="R26" s="13"/>
    </row>
    <row r="27" spans="1:18" s="15" customFormat="1" x14ac:dyDescent="0.2">
      <c r="A27" s="20">
        <v>17</v>
      </c>
      <c r="B27" s="44" t="s">
        <v>28</v>
      </c>
      <c r="C27" s="45" t="s">
        <v>30</v>
      </c>
      <c r="D27" s="23" t="s">
        <v>53</v>
      </c>
      <c r="E27" s="67">
        <v>36</v>
      </c>
      <c r="F27" s="68"/>
      <c r="G27" s="29">
        <v>8</v>
      </c>
      <c r="H27" s="68"/>
      <c r="I27" s="29">
        <v>28</v>
      </c>
      <c r="J27" s="68"/>
      <c r="K27" s="29"/>
      <c r="L27" s="68"/>
      <c r="M27" s="37">
        <f t="shared" si="0"/>
        <v>0</v>
      </c>
      <c r="N27" s="13"/>
      <c r="O27" s="13"/>
      <c r="P27" s="13"/>
      <c r="Q27" s="10"/>
      <c r="R27" s="13"/>
    </row>
    <row r="28" spans="1:18" s="15" customFormat="1" x14ac:dyDescent="0.2">
      <c r="A28" s="20">
        <v>18</v>
      </c>
      <c r="B28" s="44" t="s">
        <v>28</v>
      </c>
      <c r="C28" s="45" t="s">
        <v>31</v>
      </c>
      <c r="D28" s="23" t="s">
        <v>53</v>
      </c>
      <c r="E28" s="67">
        <v>36</v>
      </c>
      <c r="F28" s="68"/>
      <c r="G28" s="29">
        <v>21</v>
      </c>
      <c r="H28" s="68"/>
      <c r="I28" s="29">
        <v>15</v>
      </c>
      <c r="J28" s="68"/>
      <c r="K28" s="29"/>
      <c r="L28" s="68"/>
      <c r="M28" s="37">
        <f t="shared" si="0"/>
        <v>0</v>
      </c>
      <c r="N28" s="13"/>
      <c r="O28" s="13"/>
      <c r="P28" s="13"/>
      <c r="Q28" s="10"/>
      <c r="R28" s="13"/>
    </row>
    <row r="29" spans="1:18" s="15" customFormat="1" x14ac:dyDescent="0.2">
      <c r="A29" s="20">
        <v>19</v>
      </c>
      <c r="B29" s="44" t="s">
        <v>25</v>
      </c>
      <c r="C29" s="45" t="s">
        <v>32</v>
      </c>
      <c r="D29" s="23" t="s">
        <v>53</v>
      </c>
      <c r="E29" s="67">
        <v>36</v>
      </c>
      <c r="F29" s="68"/>
      <c r="G29" s="29">
        <v>26</v>
      </c>
      <c r="H29" s="68"/>
      <c r="I29" s="29">
        <v>10</v>
      </c>
      <c r="J29" s="68"/>
      <c r="K29" s="29"/>
      <c r="L29" s="68"/>
      <c r="M29" s="37">
        <f t="shared" si="0"/>
        <v>0</v>
      </c>
      <c r="N29" s="13"/>
      <c r="O29" s="13"/>
      <c r="P29" s="13"/>
      <c r="Q29" s="10"/>
      <c r="R29" s="13"/>
    </row>
    <row r="30" spans="1:18" s="15" customFormat="1" x14ac:dyDescent="0.2">
      <c r="A30" s="20">
        <v>20</v>
      </c>
      <c r="B30" s="44" t="s">
        <v>33</v>
      </c>
      <c r="C30" s="45" t="s">
        <v>34</v>
      </c>
      <c r="D30" s="23" t="s">
        <v>53</v>
      </c>
      <c r="E30" s="46">
        <v>46</v>
      </c>
      <c r="F30" s="68"/>
      <c r="G30" s="29">
        <f>48-2-1-1</f>
        <v>44</v>
      </c>
      <c r="H30" s="68"/>
      <c r="I30" s="31"/>
      <c r="J30" s="68"/>
      <c r="K30" s="29">
        <v>2</v>
      </c>
      <c r="L30" s="68"/>
      <c r="M30" s="37">
        <f t="shared" si="0"/>
        <v>0</v>
      </c>
      <c r="N30" s="13"/>
      <c r="O30" s="13"/>
      <c r="P30" s="13"/>
      <c r="Q30" s="10"/>
      <c r="R30" s="13"/>
    </row>
    <row r="31" spans="1:18" s="15" customFormat="1" x14ac:dyDescent="0.2">
      <c r="A31" s="20">
        <v>21</v>
      </c>
      <c r="B31" s="44" t="s">
        <v>33</v>
      </c>
      <c r="C31" s="45" t="s">
        <v>35</v>
      </c>
      <c r="D31" s="23" t="s">
        <v>53</v>
      </c>
      <c r="E31" s="67">
        <v>1</v>
      </c>
      <c r="F31" s="68"/>
      <c r="G31" s="29">
        <v>1</v>
      </c>
      <c r="H31" s="68"/>
      <c r="I31" s="31"/>
      <c r="J31" s="68"/>
      <c r="K31" s="29"/>
      <c r="L31" s="68"/>
      <c r="M31" s="37">
        <f t="shared" si="0"/>
        <v>0</v>
      </c>
      <c r="N31" s="13"/>
      <c r="O31" s="13"/>
      <c r="P31" s="13"/>
      <c r="Q31" s="10"/>
      <c r="R31" s="13"/>
    </row>
    <row r="32" spans="1:18" s="15" customFormat="1" x14ac:dyDescent="0.2">
      <c r="A32" s="20">
        <v>22</v>
      </c>
      <c r="B32" s="44" t="s">
        <v>33</v>
      </c>
      <c r="C32" s="45" t="s">
        <v>36</v>
      </c>
      <c r="D32" s="23" t="s">
        <v>53</v>
      </c>
      <c r="E32" s="67">
        <v>1</v>
      </c>
      <c r="F32" s="68"/>
      <c r="G32" s="29">
        <v>1</v>
      </c>
      <c r="H32" s="68"/>
      <c r="I32" s="31"/>
      <c r="J32" s="68"/>
      <c r="K32" s="29"/>
      <c r="L32" s="68"/>
      <c r="M32" s="37">
        <f t="shared" si="0"/>
        <v>0</v>
      </c>
      <c r="N32" s="13"/>
      <c r="O32" s="13"/>
      <c r="P32" s="13"/>
      <c r="Q32" s="10"/>
      <c r="R32" s="13"/>
    </row>
    <row r="33" spans="1:18" s="15" customFormat="1" x14ac:dyDescent="0.2">
      <c r="A33" s="20">
        <v>23</v>
      </c>
      <c r="B33" s="44" t="s">
        <v>37</v>
      </c>
      <c r="C33" s="20" t="s">
        <v>38</v>
      </c>
      <c r="D33" s="23" t="s">
        <v>53</v>
      </c>
      <c r="E33" s="67">
        <v>1</v>
      </c>
      <c r="F33" s="68"/>
      <c r="G33" s="29">
        <v>1</v>
      </c>
      <c r="H33" s="68"/>
      <c r="I33" s="29"/>
      <c r="J33" s="68"/>
      <c r="K33" s="29"/>
      <c r="L33" s="68"/>
      <c r="M33" s="37">
        <f t="shared" si="0"/>
        <v>0</v>
      </c>
      <c r="N33" s="13"/>
      <c r="O33" s="13"/>
      <c r="P33" s="13"/>
      <c r="Q33" s="10"/>
      <c r="R33" s="13"/>
    </row>
    <row r="34" spans="1:18" s="15" customFormat="1" x14ac:dyDescent="0.2">
      <c r="A34" s="20">
        <v>24</v>
      </c>
      <c r="B34" s="44" t="s">
        <v>37</v>
      </c>
      <c r="C34" s="20" t="s">
        <v>39</v>
      </c>
      <c r="D34" s="23" t="s">
        <v>53</v>
      </c>
      <c r="E34" s="46">
        <v>39</v>
      </c>
      <c r="F34" s="68"/>
      <c r="G34" s="29">
        <v>39</v>
      </c>
      <c r="H34" s="68"/>
      <c r="I34" s="29"/>
      <c r="J34" s="68"/>
      <c r="K34" s="29"/>
      <c r="L34" s="68"/>
      <c r="M34" s="37">
        <f t="shared" si="0"/>
        <v>0</v>
      </c>
      <c r="N34" s="13"/>
      <c r="O34" s="13"/>
      <c r="P34" s="13"/>
      <c r="Q34" s="10"/>
      <c r="R34" s="13"/>
    </row>
    <row r="35" spans="1:18" s="15" customFormat="1" x14ac:dyDescent="0.2">
      <c r="A35" s="20">
        <v>25</v>
      </c>
      <c r="B35" s="44" t="s">
        <v>40</v>
      </c>
      <c r="C35" s="20" t="s">
        <v>41</v>
      </c>
      <c r="D35" s="23" t="s">
        <v>53</v>
      </c>
      <c r="E35" s="67">
        <v>48</v>
      </c>
      <c r="F35" s="68"/>
      <c r="G35" s="29">
        <v>45</v>
      </c>
      <c r="H35" s="68"/>
      <c r="I35" s="29">
        <v>3</v>
      </c>
      <c r="J35" s="68"/>
      <c r="K35" s="29"/>
      <c r="L35" s="68"/>
      <c r="M35" s="37">
        <f t="shared" si="0"/>
        <v>0</v>
      </c>
      <c r="N35" s="13"/>
      <c r="O35" s="13"/>
      <c r="P35" s="13"/>
      <c r="Q35" s="10"/>
      <c r="R35" s="13"/>
    </row>
    <row r="36" spans="1:18" s="15" customFormat="1" x14ac:dyDescent="0.2">
      <c r="A36" s="20">
        <v>26</v>
      </c>
      <c r="B36" s="44" t="s">
        <v>42</v>
      </c>
      <c r="C36" s="45" t="s">
        <v>43</v>
      </c>
      <c r="D36" s="23" t="s">
        <v>53</v>
      </c>
      <c r="E36" s="46">
        <v>61</v>
      </c>
      <c r="F36" s="68"/>
      <c r="G36" s="29">
        <v>2</v>
      </c>
      <c r="H36" s="68"/>
      <c r="I36" s="29">
        <f>63-2-2-2</f>
        <v>57</v>
      </c>
      <c r="J36" s="68"/>
      <c r="K36" s="29">
        <v>2</v>
      </c>
      <c r="L36" s="68"/>
      <c r="M36" s="37">
        <f t="shared" si="0"/>
        <v>0</v>
      </c>
      <c r="N36" s="13"/>
      <c r="O36" s="13"/>
      <c r="P36" s="13"/>
      <c r="Q36" s="10"/>
      <c r="R36" s="13"/>
    </row>
    <row r="37" spans="1:18" s="15" customFormat="1" x14ac:dyDescent="0.2">
      <c r="A37" s="20">
        <v>27</v>
      </c>
      <c r="B37" s="44" t="s">
        <v>42</v>
      </c>
      <c r="C37" s="45" t="s">
        <v>44</v>
      </c>
      <c r="D37" s="23" t="s">
        <v>53</v>
      </c>
      <c r="E37" s="46">
        <v>2</v>
      </c>
      <c r="F37" s="68"/>
      <c r="G37" s="29"/>
      <c r="H37" s="68"/>
      <c r="I37" s="29">
        <v>2</v>
      </c>
      <c r="J37" s="68"/>
      <c r="K37" s="29"/>
      <c r="L37" s="68"/>
      <c r="M37" s="37">
        <f t="shared" si="0"/>
        <v>0</v>
      </c>
      <c r="N37" s="13"/>
      <c r="O37" s="13"/>
      <c r="P37" s="13"/>
      <c r="Q37" s="10"/>
      <c r="R37" s="13"/>
    </row>
    <row r="38" spans="1:18" s="15" customFormat="1" x14ac:dyDescent="0.2">
      <c r="A38" s="20">
        <v>28</v>
      </c>
      <c r="B38" s="44" t="s">
        <v>45</v>
      </c>
      <c r="C38" s="45" t="s">
        <v>46</v>
      </c>
      <c r="D38" s="23" t="s">
        <v>53</v>
      </c>
      <c r="E38" s="46">
        <v>63</v>
      </c>
      <c r="F38" s="68"/>
      <c r="G38" s="29">
        <v>24</v>
      </c>
      <c r="H38" s="68"/>
      <c r="I38" s="29">
        <v>21</v>
      </c>
      <c r="J38" s="68"/>
      <c r="K38" s="29">
        <v>18</v>
      </c>
      <c r="L38" s="68"/>
      <c r="M38" s="37">
        <f t="shared" si="0"/>
        <v>0</v>
      </c>
      <c r="N38" s="13"/>
      <c r="O38" s="13"/>
      <c r="P38" s="13"/>
      <c r="Q38" s="10"/>
      <c r="R38" s="13"/>
    </row>
    <row r="39" spans="1:18" s="15" customFormat="1" x14ac:dyDescent="0.2">
      <c r="A39" s="20">
        <v>29</v>
      </c>
      <c r="B39" s="47" t="s">
        <v>47</v>
      </c>
      <c r="C39" s="20" t="s">
        <v>48</v>
      </c>
      <c r="D39" s="23" t="s">
        <v>53</v>
      </c>
      <c r="E39" s="20">
        <v>36</v>
      </c>
      <c r="F39" s="68"/>
      <c r="G39" s="29">
        <v>3</v>
      </c>
      <c r="H39" s="68"/>
      <c r="I39" s="29">
        <v>33</v>
      </c>
      <c r="J39" s="68"/>
      <c r="K39" s="29"/>
      <c r="L39" s="68"/>
      <c r="M39" s="37">
        <f t="shared" si="0"/>
        <v>0</v>
      </c>
      <c r="N39" s="13"/>
      <c r="O39" s="13"/>
      <c r="P39" s="13"/>
      <c r="Q39" s="10"/>
      <c r="R39" s="13"/>
    </row>
    <row r="40" spans="1:18" x14ac:dyDescent="0.2">
      <c r="A40" s="20">
        <v>30</v>
      </c>
      <c r="B40" s="47" t="s">
        <v>47</v>
      </c>
      <c r="C40" s="48" t="s">
        <v>49</v>
      </c>
      <c r="D40" s="23" t="s">
        <v>53</v>
      </c>
      <c r="E40" s="49">
        <v>40</v>
      </c>
      <c r="F40" s="68"/>
      <c r="G40" s="30">
        <v>11</v>
      </c>
      <c r="H40" s="68"/>
      <c r="I40" s="30">
        <v>29</v>
      </c>
      <c r="J40" s="68"/>
      <c r="K40" s="30"/>
      <c r="L40" s="68"/>
      <c r="M40" s="37">
        <f t="shared" si="0"/>
        <v>0</v>
      </c>
      <c r="N40" s="13"/>
      <c r="O40" s="13"/>
      <c r="P40" s="13"/>
      <c r="R40" s="13"/>
    </row>
    <row r="41" spans="1:18" x14ac:dyDescent="0.2">
      <c r="A41" s="20">
        <v>31</v>
      </c>
      <c r="B41" s="47" t="s">
        <v>47</v>
      </c>
      <c r="C41" s="48" t="s">
        <v>50</v>
      </c>
      <c r="D41" s="23" t="s">
        <v>53</v>
      </c>
      <c r="E41" s="49">
        <v>25</v>
      </c>
      <c r="F41" s="68"/>
      <c r="G41" s="30">
        <v>12</v>
      </c>
      <c r="H41" s="68"/>
      <c r="I41" s="30">
        <v>13</v>
      </c>
      <c r="J41" s="68"/>
      <c r="K41" s="30"/>
      <c r="L41" s="68"/>
      <c r="M41" s="37">
        <f t="shared" si="0"/>
        <v>0</v>
      </c>
      <c r="N41" s="13"/>
      <c r="O41" s="13"/>
      <c r="P41" s="13"/>
      <c r="R41" s="13"/>
    </row>
    <row r="42" spans="1:18" x14ac:dyDescent="0.2">
      <c r="A42" s="20">
        <v>32</v>
      </c>
      <c r="B42" s="47" t="s">
        <v>47</v>
      </c>
      <c r="C42" s="48" t="s">
        <v>51</v>
      </c>
      <c r="D42" s="23" t="s">
        <v>53</v>
      </c>
      <c r="E42" s="49">
        <v>3</v>
      </c>
      <c r="F42" s="68"/>
      <c r="G42" s="30">
        <v>2</v>
      </c>
      <c r="H42" s="68"/>
      <c r="I42" s="30">
        <v>1</v>
      </c>
      <c r="J42" s="68"/>
      <c r="K42" s="30"/>
      <c r="L42" s="68"/>
      <c r="M42" s="37">
        <f t="shared" si="0"/>
        <v>0</v>
      </c>
      <c r="N42" s="13"/>
      <c r="O42" s="13"/>
      <c r="P42" s="13"/>
      <c r="R42" s="13"/>
    </row>
    <row r="43" spans="1:18" x14ac:dyDescent="0.2">
      <c r="A43" s="20">
        <v>33</v>
      </c>
      <c r="B43" s="47" t="s">
        <v>61</v>
      </c>
      <c r="C43" s="48"/>
      <c r="D43" s="23"/>
      <c r="E43" s="49"/>
      <c r="F43" s="25"/>
      <c r="G43" s="25"/>
      <c r="H43" s="25"/>
      <c r="I43" s="25"/>
      <c r="J43" s="25"/>
      <c r="K43" s="25"/>
      <c r="L43" s="25"/>
      <c r="M43" s="69"/>
      <c r="N43" s="13"/>
      <c r="O43" s="13"/>
      <c r="P43" s="13"/>
      <c r="R43" s="13"/>
    </row>
    <row r="44" spans="1:18" s="36" customFormat="1" ht="15" customHeight="1" x14ac:dyDescent="0.2">
      <c r="A44" s="32"/>
      <c r="B44" s="50" t="s">
        <v>68</v>
      </c>
      <c r="C44" s="51"/>
      <c r="D44" s="33"/>
      <c r="E44" s="52"/>
      <c r="F44" s="34"/>
      <c r="G44" s="34"/>
      <c r="H44" s="34"/>
      <c r="I44" s="34"/>
      <c r="J44" s="34"/>
      <c r="K44" s="34"/>
      <c r="L44" s="34"/>
      <c r="M44" s="34">
        <f>SUM(M11:M43)</f>
        <v>0</v>
      </c>
      <c r="N44" s="35"/>
      <c r="O44" s="35"/>
    </row>
    <row r="45" spans="1:18" x14ac:dyDescent="0.2">
      <c r="B45" s="53"/>
      <c r="C45" s="54"/>
      <c r="D45" s="21"/>
      <c r="E45" s="55"/>
    </row>
    <row r="46" spans="1:18" ht="12.75" customHeight="1" x14ac:dyDescent="0.2">
      <c r="B46" s="57" t="s">
        <v>55</v>
      </c>
      <c r="C46" s="57"/>
      <c r="D46" s="57"/>
      <c r="E46" s="57"/>
      <c r="F46" s="57"/>
      <c r="G46" s="57"/>
      <c r="H46" s="57"/>
      <c r="I46" s="57"/>
      <c r="J46" s="57"/>
      <c r="K46" s="57"/>
    </row>
    <row r="47" spans="1:18" x14ac:dyDescent="0.2">
      <c r="B47" s="15"/>
      <c r="C47" s="16"/>
      <c r="D47" s="15"/>
      <c r="E47" s="17"/>
      <c r="F47" s="26"/>
      <c r="G47" s="15"/>
      <c r="H47" s="27"/>
      <c r="I47" s="18"/>
      <c r="J47" s="15"/>
      <c r="K47" s="19"/>
    </row>
    <row r="48" spans="1:18" x14ac:dyDescent="0.2">
      <c r="B48" s="15" t="s">
        <v>59</v>
      </c>
      <c r="C48" s="16"/>
      <c r="D48" s="15"/>
      <c r="E48" s="17"/>
      <c r="F48" s="26"/>
      <c r="G48" s="15"/>
      <c r="H48" s="27"/>
      <c r="I48" s="18"/>
      <c r="J48" s="15"/>
      <c r="K48" s="19"/>
    </row>
    <row r="49" spans="2:12" x14ac:dyDescent="0.2">
      <c r="B49" s="15"/>
      <c r="C49" s="16"/>
      <c r="D49" s="15"/>
      <c r="E49" s="17"/>
      <c r="F49" s="26"/>
      <c r="G49" s="15"/>
      <c r="H49" s="27"/>
      <c r="I49" s="18"/>
      <c r="J49" s="15"/>
      <c r="K49" s="19"/>
    </row>
    <row r="50" spans="2:12" ht="15.75" customHeight="1" x14ac:dyDescent="0.2">
      <c r="B50" s="60" t="s">
        <v>70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</row>
  </sheetData>
  <sheetProtection password="CC19" sheet="1" objects="1" scenarios="1"/>
  <mergeCells count="13">
    <mergeCell ref="M8:M9"/>
    <mergeCell ref="B46:K46"/>
    <mergeCell ref="A4:L4"/>
    <mergeCell ref="A6:L6"/>
    <mergeCell ref="B50:L50"/>
    <mergeCell ref="A8:A9"/>
    <mergeCell ref="B8:B9"/>
    <mergeCell ref="D8:D9"/>
    <mergeCell ref="C8:C9"/>
    <mergeCell ref="E8:F8"/>
    <mergeCell ref="G8:H8"/>
    <mergeCell ref="I8:J8"/>
    <mergeCell ref="K8:L8"/>
  </mergeCells>
  <conditionalFormatting sqref="E11">
    <cfRule type="duplicateValues" dxfId="0" priority="1"/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69" orientation="landscape" verticalDpi="0" r:id="rId1"/>
  <headerFooter>
    <oddFooter>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Лист1!txt_1_4_p1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Valiyullin Oleg</dc:creator>
  <cp:lastModifiedBy>Pavlyuchenko Larisa Leonidovna</cp:lastModifiedBy>
  <cp:lastPrinted>2022-08-01T15:26:46Z</cp:lastPrinted>
  <dcterms:created xsi:type="dcterms:W3CDTF">2021-10-08T04:42:23Z</dcterms:created>
  <dcterms:modified xsi:type="dcterms:W3CDTF">2022-08-01T15:35:39Z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5044c0-b6aa-4b2b-834d-65c9ef8bb134_Enabled">
    <vt:lpwstr>true</vt:lpwstr>
  </property>
  <property fmtid="{D5CDD505-2E9C-101B-9397-08002B2CF9AE}" pid="3" name="MSIP_Label_f45044c0-b6aa-4b2b-834d-65c9ef8bb134_SetDate">
    <vt:lpwstr>2021-10-08T04:42:25Z</vt:lpwstr>
  </property>
  <property fmtid="{D5CDD505-2E9C-101B-9397-08002B2CF9AE}" pid="4" name="MSIP_Label_f45044c0-b6aa-4b2b-834d-65c9ef8bb134_Method">
    <vt:lpwstr>Standard</vt:lpwstr>
  </property>
  <property fmtid="{D5CDD505-2E9C-101B-9397-08002B2CF9AE}" pid="5" name="MSIP_Label_f45044c0-b6aa-4b2b-834d-65c9ef8bb134_Name">
    <vt:lpwstr>f45044c0-b6aa-4b2b-834d-65c9ef8bb134</vt:lpwstr>
  </property>
  <property fmtid="{D5CDD505-2E9C-101B-9397-08002B2CF9AE}" pid="6" name="MSIP_Label_f45044c0-b6aa-4b2b-834d-65c9ef8bb134_SiteId">
    <vt:lpwstr>62a9c2c8-8b09-43be-a7fb-9a87875714a9</vt:lpwstr>
  </property>
  <property fmtid="{D5CDD505-2E9C-101B-9397-08002B2CF9AE}" pid="7" name="MSIP_Label_f45044c0-b6aa-4b2b-834d-65c9ef8bb134_ActionId">
    <vt:lpwstr>a8812aac-4d86-407a-970e-6844fb1aac7b</vt:lpwstr>
  </property>
  <property fmtid="{D5CDD505-2E9C-101B-9397-08002B2CF9AE}" pid="8" name="MSIP_Label_f45044c0-b6aa-4b2b-834d-65c9ef8bb134_ContentBits">
    <vt:lpwstr>0</vt:lpwstr>
  </property>
  <property fmtid="{D5CDD505-2E9C-101B-9397-08002B2CF9AE}" pid="9" name="_NewReviewCycle">
    <vt:lpwstr/>
  </property>
</Properties>
</file>