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</sheets>
  <definedNames/>
  <calcPr fullCalcOnLoad="1" refMode="R1C1"/>
</workbook>
</file>

<file path=xl/sharedStrings.xml><?xml version="1.0" encoding="utf-8"?>
<sst xmlns="http://schemas.openxmlformats.org/spreadsheetml/2006/main" count="66" uniqueCount="16">
  <si>
    <t>№ лота</t>
  </si>
  <si>
    <t>Имущество</t>
  </si>
  <si>
    <t>Начальная цена, без НДС, руб.</t>
  </si>
  <si>
    <t>Начальная цена продажи, без НДС, руб.</t>
  </si>
  <si>
    <t>Начало периода снижения</t>
  </si>
  <si>
    <t>Окончание периода снижения</t>
  </si>
  <si>
    <t>Задаток</t>
  </si>
  <si>
    <t xml:space="preserve">Размер задатка составляет 20% от начальной продажной цены имущества на соответствующем этапе снижения (периоде). Поступление задатка на счет, указанный в сообщении о проведении торгов, должно быть подтверждено на дату подачи заявки. Задаток считается внесенным с момента зачисления денежных средств на соответствующий расчетный счет Организатора торгов. </t>
  </si>
  <si>
    <t xml:space="preserve">Право требования ООО «ИДК» к Обществу с ограниченной ответственностью "Управляющая компания "Надежда" (658200, Алтайский край, г. Рубцовск, пер. Гражданский, д. 10, ОГРН: 1092209000234, ИНН: 2209036027) в размере 622 800,54 рублей.
</t>
  </si>
  <si>
    <t>Величина снижения начальной цены  - 10% от начальной цены.</t>
  </si>
  <si>
    <t>Подведение итогов торгов производится 14.12.2020 года в 10-00 на сайте ЭП «Фабрикант».</t>
  </si>
  <si>
    <t>Право требования ООО «ИДК» к Обществу с ограниченной ответственностью "Управляющая компания "Наш дом"(658200, Алтайский край, г. Рубцовск, ул. Светлова, д. 94, оф. 1, ОГРН: 1082209001137, ИНН: 2209034968, организация переименована в Общество с ограниченной ответственностью «Управляющая компания «Светлова») в размере 27 259 512,15 рублей.</t>
  </si>
  <si>
    <t>Право требования ООО «ИДК» к Муниципальному унитарному предприятию "Рубцовские тепловые сети" мунициального образования "город Рубцовск" Алтайского края (658201, Алтайский край, г. Рубцовск, ул. Октябрьская, д. 139, ОГРН: 1022200805494, ИНН: 2209023772) в размере 3 112 507,71 рублей.</t>
  </si>
  <si>
    <t>Право требования ООО «ИДК» к Обществу с ограниченной ответственностью "Центр" (658224, Алтайский край, г. Рубцовск, ул. Пушкина, д. 2, ОГРН: 1042201823894, ИНН: 2209027801) в размере 134 743,98 рублей.</t>
  </si>
  <si>
    <t xml:space="preserve">Право требования ООО «ИДК» к Муниципальному унитарному предприятию "Рубцовские тепловые сети" мунициального образования "город Рубцовск" Алтайского края (658201, Алтайский край, г. Рубцовск, ул. Октябрьская, д. 139, ОГРН: 1022200805494, ИНН: 2209023772) в размере 10 497,38 рублей.
</t>
  </si>
  <si>
    <t xml:space="preserve">Право требования ООО «ИДК» к Обществу с ограниченной ответственностью "Управляющая компания "СТАНДАРТ+" (658213, Алтайский край, г. Рубцовск ул. Калинина, д. 16, кв. 84, ОГРН: 1152209000811, ИНН: 2209045286) в размере 116 600,00 рублей.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</si>
</sst>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\ &quot;₽&quot;"/>
    <numFmt numFmtId="170" formatCode="[$-F800]dddd\,\ mmmm\ dd\,\ yyyy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9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9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169" fontId="4" fillId="0" borderId="13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85" zoomScaleNormal="85" zoomScalePageLayoutView="0" workbookViewId="0" topLeftCell="A1">
      <selection activeCell="E18" sqref="E18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8</v>
      </c>
      <c r="C3" s="30">
        <v>560520.49</v>
      </c>
      <c r="D3" s="32">
        <f>C3/10</f>
        <v>56052.049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560520.49</v>
      </c>
      <c r="D7" s="17">
        <v>44102</v>
      </c>
      <c r="E7" s="17">
        <v>44108</v>
      </c>
      <c r="F7" s="14">
        <f>C7/5</f>
        <v>112104.098</v>
      </c>
    </row>
    <row r="8" spans="3:6" ht="18.75" customHeight="1">
      <c r="C8" s="14">
        <f>C7*0.9</f>
        <v>504468.441</v>
      </c>
      <c r="D8" s="17">
        <v>44109</v>
      </c>
      <c r="E8" s="17">
        <v>44115</v>
      </c>
      <c r="F8" s="14">
        <f aca="true" t="shared" si="0" ref="F8:F17">C8/5</f>
        <v>100893.6882</v>
      </c>
    </row>
    <row r="9" spans="3:6" ht="15">
      <c r="C9" s="14">
        <f>C7*0.8</f>
        <v>448416.392</v>
      </c>
      <c r="D9" s="17">
        <v>44116</v>
      </c>
      <c r="E9" s="17">
        <v>44122</v>
      </c>
      <c r="F9" s="14">
        <f t="shared" si="0"/>
        <v>89683.2784</v>
      </c>
    </row>
    <row r="10" spans="3:6" ht="15">
      <c r="C10" s="14">
        <f>C7*0.7</f>
        <v>392364.343</v>
      </c>
      <c r="D10" s="17">
        <v>44123</v>
      </c>
      <c r="E10" s="17">
        <v>44129</v>
      </c>
      <c r="F10" s="14">
        <f t="shared" si="0"/>
        <v>78472.8686</v>
      </c>
    </row>
    <row r="11" spans="3:6" ht="15">
      <c r="C11" s="14">
        <f>C7*0.6</f>
        <v>336312.294</v>
      </c>
      <c r="D11" s="17">
        <v>44130</v>
      </c>
      <c r="E11" s="17">
        <v>44136</v>
      </c>
      <c r="F11" s="14">
        <f t="shared" si="0"/>
        <v>67262.4588</v>
      </c>
    </row>
    <row r="12" spans="3:6" ht="15">
      <c r="C12" s="14">
        <f>C7*0.5</f>
        <v>280260.245</v>
      </c>
      <c r="D12" s="17">
        <v>44137</v>
      </c>
      <c r="E12" s="17">
        <v>44143</v>
      </c>
      <c r="F12" s="14">
        <f t="shared" si="0"/>
        <v>56052.049</v>
      </c>
    </row>
    <row r="13" spans="3:6" ht="15">
      <c r="C13" s="14">
        <f>C7*0.4</f>
        <v>224208.196</v>
      </c>
      <c r="D13" s="17">
        <v>44144</v>
      </c>
      <c r="E13" s="17">
        <v>44150</v>
      </c>
      <c r="F13" s="14">
        <f t="shared" si="0"/>
        <v>44841.6392</v>
      </c>
    </row>
    <row r="14" spans="3:7" ht="15">
      <c r="C14" s="14">
        <f>C7*0.3</f>
        <v>168156.147</v>
      </c>
      <c r="D14" s="17">
        <v>44151</v>
      </c>
      <c r="E14" s="17">
        <v>44157</v>
      </c>
      <c r="F14" s="14">
        <f t="shared" si="0"/>
        <v>33631.2294</v>
      </c>
      <c r="G14" s="13"/>
    </row>
    <row r="15" spans="3:7" ht="15">
      <c r="C15" s="14">
        <f>C7*0.2</f>
        <v>112104.098</v>
      </c>
      <c r="D15" s="17">
        <v>44158</v>
      </c>
      <c r="E15" s="17">
        <v>44164</v>
      </c>
      <c r="F15" s="14">
        <f t="shared" si="0"/>
        <v>22420.8196</v>
      </c>
      <c r="G15" s="13"/>
    </row>
    <row r="16" spans="3:7" ht="15">
      <c r="C16" s="14">
        <f>C7*0.1</f>
        <v>56052.049</v>
      </c>
      <c r="D16" s="17">
        <v>44165</v>
      </c>
      <c r="E16" s="17">
        <v>44171</v>
      </c>
      <c r="F16" s="14">
        <f t="shared" si="0"/>
        <v>11210.4098</v>
      </c>
      <c r="G16" s="13"/>
    </row>
    <row r="17" spans="3:7" ht="15">
      <c r="C17" s="14">
        <f>C7*0.05</f>
        <v>28026.0245</v>
      </c>
      <c r="D17" s="17">
        <v>44172</v>
      </c>
      <c r="E17" s="17">
        <v>44178</v>
      </c>
      <c r="F17" s="14">
        <f t="shared" si="0"/>
        <v>5605.2049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E1:E4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11</v>
      </c>
      <c r="C3" s="30">
        <v>24533560.94</v>
      </c>
      <c r="D3" s="32">
        <f>C3/10</f>
        <v>2453356.094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24533560.94</v>
      </c>
      <c r="D7" s="17">
        <v>44102</v>
      </c>
      <c r="E7" s="17">
        <v>44108</v>
      </c>
      <c r="F7" s="14">
        <f>C7/5</f>
        <v>4906712.188</v>
      </c>
    </row>
    <row r="8" spans="3:6" ht="18.75" customHeight="1">
      <c r="C8" s="14">
        <f>C7*0.9</f>
        <v>22080204.846</v>
      </c>
      <c r="D8" s="17">
        <v>44109</v>
      </c>
      <c r="E8" s="17">
        <v>44115</v>
      </c>
      <c r="F8" s="14">
        <f aca="true" t="shared" si="0" ref="F8:F17">C8/5</f>
        <v>4416040.9692</v>
      </c>
    </row>
    <row r="9" spans="3:6" ht="15">
      <c r="C9" s="14">
        <f>C7*0.8</f>
        <v>19626848.752</v>
      </c>
      <c r="D9" s="17">
        <v>44116</v>
      </c>
      <c r="E9" s="17">
        <v>44122</v>
      </c>
      <c r="F9" s="14">
        <f t="shared" si="0"/>
        <v>3925369.7504000003</v>
      </c>
    </row>
    <row r="10" spans="3:6" ht="15">
      <c r="C10" s="14">
        <f>C7*0.7</f>
        <v>17173492.658</v>
      </c>
      <c r="D10" s="17">
        <v>44123</v>
      </c>
      <c r="E10" s="17">
        <v>44129</v>
      </c>
      <c r="F10" s="14">
        <f t="shared" si="0"/>
        <v>3434698.5316</v>
      </c>
    </row>
    <row r="11" spans="3:6" ht="15">
      <c r="C11" s="14">
        <f>C7*0.6</f>
        <v>14720136.564000001</v>
      </c>
      <c r="D11" s="17">
        <v>44130</v>
      </c>
      <c r="E11" s="17">
        <v>44136</v>
      </c>
      <c r="F11" s="14">
        <f t="shared" si="0"/>
        <v>2944027.3128000004</v>
      </c>
    </row>
    <row r="12" spans="3:6" ht="15">
      <c r="C12" s="14">
        <f>C7*0.5</f>
        <v>12266780.47</v>
      </c>
      <c r="D12" s="17">
        <v>44137</v>
      </c>
      <c r="E12" s="17">
        <v>44143</v>
      </c>
      <c r="F12" s="14">
        <f t="shared" si="0"/>
        <v>2453356.094</v>
      </c>
    </row>
    <row r="13" spans="3:6" ht="15">
      <c r="C13" s="14">
        <f>C7*0.4</f>
        <v>9813424.376</v>
      </c>
      <c r="D13" s="17">
        <v>44144</v>
      </c>
      <c r="E13" s="17">
        <v>44150</v>
      </c>
      <c r="F13" s="14">
        <f t="shared" si="0"/>
        <v>1962684.8752000001</v>
      </c>
    </row>
    <row r="14" spans="3:7" ht="15">
      <c r="C14" s="14">
        <f>C7*0.3</f>
        <v>7360068.282000001</v>
      </c>
      <c r="D14" s="17">
        <v>44151</v>
      </c>
      <c r="E14" s="17">
        <v>44157</v>
      </c>
      <c r="F14" s="14">
        <f t="shared" si="0"/>
        <v>1472013.6564000002</v>
      </c>
      <c r="G14" s="13"/>
    </row>
    <row r="15" spans="3:7" ht="15">
      <c r="C15" s="14">
        <f>C7*0.2</f>
        <v>4906712.188</v>
      </c>
      <c r="D15" s="17">
        <v>44158</v>
      </c>
      <c r="E15" s="17">
        <v>44164</v>
      </c>
      <c r="F15" s="14">
        <f t="shared" si="0"/>
        <v>981342.4376000001</v>
      </c>
      <c r="G15" s="13"/>
    </row>
    <row r="16" spans="3:7" ht="15">
      <c r="C16" s="14">
        <f>C7*0.1</f>
        <v>2453356.094</v>
      </c>
      <c r="D16" s="17">
        <v>44165</v>
      </c>
      <c r="E16" s="17">
        <v>44171</v>
      </c>
      <c r="F16" s="14">
        <f t="shared" si="0"/>
        <v>490671.21880000003</v>
      </c>
      <c r="G16" s="13"/>
    </row>
    <row r="17" spans="3:7" ht="15">
      <c r="C17" s="14">
        <f>C7*0.05</f>
        <v>1226678.047</v>
      </c>
      <c r="D17" s="17">
        <v>44172</v>
      </c>
      <c r="E17" s="17">
        <v>44178</v>
      </c>
      <c r="F17" s="14">
        <f t="shared" si="0"/>
        <v>245335.60940000002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4"/>
    <mergeCell ref="G1:G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12</v>
      </c>
      <c r="C3" s="30">
        <v>2801256.94</v>
      </c>
      <c r="D3" s="32">
        <f>C3/10</f>
        <v>280125.694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2801256.94</v>
      </c>
      <c r="D7" s="17">
        <v>44102</v>
      </c>
      <c r="E7" s="17">
        <v>44108</v>
      </c>
      <c r="F7" s="14">
        <f>C7/5</f>
        <v>560251.388</v>
      </c>
    </row>
    <row r="8" spans="3:6" ht="18.75" customHeight="1">
      <c r="C8" s="14">
        <f>C7*0.9</f>
        <v>2521131.246</v>
      </c>
      <c r="D8" s="17">
        <v>44109</v>
      </c>
      <c r="E8" s="17">
        <v>44115</v>
      </c>
      <c r="F8" s="14">
        <f aca="true" t="shared" si="0" ref="F8:F17">C8/5</f>
        <v>504226.24919999996</v>
      </c>
    </row>
    <row r="9" spans="3:6" ht="15">
      <c r="C9" s="14">
        <f>C7*0.8</f>
        <v>2241005.552</v>
      </c>
      <c r="D9" s="17">
        <v>44116</v>
      </c>
      <c r="E9" s="17">
        <v>44122</v>
      </c>
      <c r="F9" s="14">
        <f t="shared" si="0"/>
        <v>448201.1104</v>
      </c>
    </row>
    <row r="10" spans="3:6" ht="15">
      <c r="C10" s="14">
        <f>C7*0.7</f>
        <v>1960879.8579999998</v>
      </c>
      <c r="D10" s="17">
        <v>44123</v>
      </c>
      <c r="E10" s="17">
        <v>44129</v>
      </c>
      <c r="F10" s="14">
        <f t="shared" si="0"/>
        <v>392175.97159999993</v>
      </c>
    </row>
    <row r="11" spans="3:6" ht="15">
      <c r="C11" s="14">
        <f>C7*0.6</f>
        <v>1680754.1639999999</v>
      </c>
      <c r="D11" s="17">
        <v>44130</v>
      </c>
      <c r="E11" s="17">
        <v>44136</v>
      </c>
      <c r="F11" s="14">
        <f t="shared" si="0"/>
        <v>336150.8328</v>
      </c>
    </row>
    <row r="12" spans="3:6" ht="15">
      <c r="C12" s="14">
        <f>C7*0.5</f>
        <v>1400628.47</v>
      </c>
      <c r="D12" s="17">
        <v>44137</v>
      </c>
      <c r="E12" s="17">
        <v>44143</v>
      </c>
      <c r="F12" s="14">
        <f t="shared" si="0"/>
        <v>280125.694</v>
      </c>
    </row>
    <row r="13" spans="3:6" ht="15">
      <c r="C13" s="14">
        <f>C7*0.4</f>
        <v>1120502.776</v>
      </c>
      <c r="D13" s="17">
        <v>44144</v>
      </c>
      <c r="E13" s="17">
        <v>44150</v>
      </c>
      <c r="F13" s="14">
        <f t="shared" si="0"/>
        <v>224100.5552</v>
      </c>
    </row>
    <row r="14" spans="3:7" ht="15">
      <c r="C14" s="14">
        <f>C7*0.3</f>
        <v>840377.0819999999</v>
      </c>
      <c r="D14" s="17">
        <v>44151</v>
      </c>
      <c r="E14" s="17">
        <v>44157</v>
      </c>
      <c r="F14" s="14">
        <f t="shared" si="0"/>
        <v>168075.4164</v>
      </c>
      <c r="G14" s="13"/>
    </row>
    <row r="15" spans="3:7" ht="15">
      <c r="C15" s="14">
        <f>C7*0.2</f>
        <v>560251.388</v>
      </c>
      <c r="D15" s="17">
        <v>44158</v>
      </c>
      <c r="E15" s="17">
        <v>44164</v>
      </c>
      <c r="F15" s="14">
        <f t="shared" si="0"/>
        <v>112050.2776</v>
      </c>
      <c r="G15" s="13"/>
    </row>
    <row r="16" spans="3:7" ht="15">
      <c r="C16" s="14">
        <f>C7*0.1</f>
        <v>280125.694</v>
      </c>
      <c r="D16" s="17">
        <v>44165</v>
      </c>
      <c r="E16" s="17">
        <v>44171</v>
      </c>
      <c r="F16" s="14">
        <f t="shared" si="0"/>
        <v>56025.1388</v>
      </c>
      <c r="G16" s="13"/>
    </row>
    <row r="17" spans="3:7" ht="15">
      <c r="C17" s="14">
        <f>C7*0.05</f>
        <v>140062.847</v>
      </c>
      <c r="D17" s="17">
        <v>44172</v>
      </c>
      <c r="E17" s="17">
        <v>44178</v>
      </c>
      <c r="F17" s="14">
        <f t="shared" si="0"/>
        <v>28012.5694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4"/>
    <mergeCell ref="G1:G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13</v>
      </c>
      <c r="C3" s="30">
        <v>121269.58</v>
      </c>
      <c r="D3" s="32">
        <f>C3/10</f>
        <v>12126.958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121269.58</v>
      </c>
      <c r="D7" s="17">
        <v>44102</v>
      </c>
      <c r="E7" s="17">
        <v>44108</v>
      </c>
      <c r="F7" s="14">
        <f>C7/5</f>
        <v>24253.916</v>
      </c>
    </row>
    <row r="8" spans="3:6" ht="18.75" customHeight="1">
      <c r="C8" s="14">
        <f>C7*0.9</f>
        <v>109142.622</v>
      </c>
      <c r="D8" s="17">
        <v>44109</v>
      </c>
      <c r="E8" s="17">
        <v>44115</v>
      </c>
      <c r="F8" s="14">
        <f aca="true" t="shared" si="0" ref="F8:F17">C8/5</f>
        <v>21828.524400000002</v>
      </c>
    </row>
    <row r="9" spans="3:6" ht="15">
      <c r="C9" s="14">
        <f>C7*0.8</f>
        <v>97015.664</v>
      </c>
      <c r="D9" s="17">
        <v>44116</v>
      </c>
      <c r="E9" s="17">
        <v>44122</v>
      </c>
      <c r="F9" s="14">
        <f t="shared" si="0"/>
        <v>19403.1328</v>
      </c>
    </row>
    <row r="10" spans="3:6" ht="15">
      <c r="C10" s="14">
        <f>C7*0.7</f>
        <v>84888.70599999999</v>
      </c>
      <c r="D10" s="17">
        <v>44123</v>
      </c>
      <c r="E10" s="17">
        <v>44129</v>
      </c>
      <c r="F10" s="14">
        <f t="shared" si="0"/>
        <v>16977.741199999997</v>
      </c>
    </row>
    <row r="11" spans="3:6" ht="15">
      <c r="C11" s="14">
        <f>C7*0.6</f>
        <v>72761.74799999999</v>
      </c>
      <c r="D11" s="17">
        <v>44130</v>
      </c>
      <c r="E11" s="17">
        <v>44136</v>
      </c>
      <c r="F11" s="14">
        <f t="shared" si="0"/>
        <v>14552.349599999998</v>
      </c>
    </row>
    <row r="12" spans="3:6" ht="15">
      <c r="C12" s="14">
        <f>C7*0.5</f>
        <v>60634.79</v>
      </c>
      <c r="D12" s="17">
        <v>44137</v>
      </c>
      <c r="E12" s="17">
        <v>44143</v>
      </c>
      <c r="F12" s="14">
        <f t="shared" si="0"/>
        <v>12126.958</v>
      </c>
    </row>
    <row r="13" spans="3:6" ht="15">
      <c r="C13" s="14">
        <f>C7*0.4</f>
        <v>48507.832</v>
      </c>
      <c r="D13" s="17">
        <v>44144</v>
      </c>
      <c r="E13" s="17">
        <v>44150</v>
      </c>
      <c r="F13" s="14">
        <f t="shared" si="0"/>
        <v>9701.5664</v>
      </c>
    </row>
    <row r="14" spans="3:7" ht="15">
      <c r="C14" s="14">
        <f>C7*0.3</f>
        <v>36380.873999999996</v>
      </c>
      <c r="D14" s="17">
        <v>44151</v>
      </c>
      <c r="E14" s="17">
        <v>44157</v>
      </c>
      <c r="F14" s="14">
        <f t="shared" si="0"/>
        <v>7276.174799999999</v>
      </c>
      <c r="G14" s="13"/>
    </row>
    <row r="15" spans="3:7" ht="15">
      <c r="C15" s="14">
        <f>C7*0.2</f>
        <v>24253.916</v>
      </c>
      <c r="D15" s="17">
        <v>44158</v>
      </c>
      <c r="E15" s="17">
        <v>44164</v>
      </c>
      <c r="F15" s="14">
        <f t="shared" si="0"/>
        <v>4850.7832</v>
      </c>
      <c r="G15" s="13"/>
    </row>
    <row r="16" spans="3:7" ht="15">
      <c r="C16" s="14">
        <f>C7*0.1</f>
        <v>12126.958</v>
      </c>
      <c r="D16" s="17">
        <v>44165</v>
      </c>
      <c r="E16" s="17">
        <v>44171</v>
      </c>
      <c r="F16" s="14">
        <f t="shared" si="0"/>
        <v>2425.3916</v>
      </c>
      <c r="G16" s="13"/>
    </row>
    <row r="17" spans="3:7" ht="15">
      <c r="C17" s="14">
        <f>C7*0.05</f>
        <v>6063.479</v>
      </c>
      <c r="D17" s="17">
        <v>44172</v>
      </c>
      <c r="E17" s="17">
        <v>44178</v>
      </c>
      <c r="F17" s="14">
        <f t="shared" si="0"/>
        <v>1212.6958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4"/>
    <mergeCell ref="G1:G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14</v>
      </c>
      <c r="C3" s="30">
        <v>9447.64</v>
      </c>
      <c r="D3" s="32">
        <f>C3/10</f>
        <v>944.7639999999999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9447.64</v>
      </c>
      <c r="D7" s="17">
        <v>44102</v>
      </c>
      <c r="E7" s="17">
        <v>44108</v>
      </c>
      <c r="F7" s="14">
        <f>C7/5</f>
        <v>1889.5279999999998</v>
      </c>
    </row>
    <row r="8" spans="3:6" ht="18.75" customHeight="1">
      <c r="C8" s="14">
        <f>C7*0.9</f>
        <v>8502.876</v>
      </c>
      <c r="D8" s="17">
        <v>44109</v>
      </c>
      <c r="E8" s="17">
        <v>44115</v>
      </c>
      <c r="F8" s="14">
        <f aca="true" t="shared" si="0" ref="F8:F17">C8/5</f>
        <v>1700.5752</v>
      </c>
    </row>
    <row r="9" spans="3:6" ht="15">
      <c r="C9" s="14">
        <f>C7*0.8</f>
        <v>7558.112</v>
      </c>
      <c r="D9" s="17">
        <v>44116</v>
      </c>
      <c r="E9" s="17">
        <v>44122</v>
      </c>
      <c r="F9" s="14">
        <f t="shared" si="0"/>
        <v>1511.6224</v>
      </c>
    </row>
    <row r="10" spans="3:6" ht="15">
      <c r="C10" s="14">
        <f>C7*0.7</f>
        <v>6613.347999999999</v>
      </c>
      <c r="D10" s="17">
        <v>44123</v>
      </c>
      <c r="E10" s="17">
        <v>44129</v>
      </c>
      <c r="F10" s="14">
        <f t="shared" si="0"/>
        <v>1322.6695999999997</v>
      </c>
    </row>
    <row r="11" spans="3:6" ht="15">
      <c r="C11" s="14">
        <f>C7*0.6</f>
        <v>5668.584</v>
      </c>
      <c r="D11" s="17">
        <v>44130</v>
      </c>
      <c r="E11" s="17">
        <v>44136</v>
      </c>
      <c r="F11" s="14">
        <f t="shared" si="0"/>
        <v>1133.7168</v>
      </c>
    </row>
    <row r="12" spans="3:6" ht="15">
      <c r="C12" s="14">
        <f>C7*0.5</f>
        <v>4723.82</v>
      </c>
      <c r="D12" s="17">
        <v>44137</v>
      </c>
      <c r="E12" s="17">
        <v>44143</v>
      </c>
      <c r="F12" s="14">
        <f t="shared" si="0"/>
        <v>944.7639999999999</v>
      </c>
    </row>
    <row r="13" spans="3:6" ht="15">
      <c r="C13" s="14">
        <f>C7*0.4</f>
        <v>3779.056</v>
      </c>
      <c r="D13" s="17">
        <v>44144</v>
      </c>
      <c r="E13" s="17">
        <v>44150</v>
      </c>
      <c r="F13" s="14">
        <f t="shared" si="0"/>
        <v>755.8112</v>
      </c>
    </row>
    <row r="14" spans="3:7" ht="15">
      <c r="C14" s="14">
        <f>C7*0.3</f>
        <v>2834.292</v>
      </c>
      <c r="D14" s="17">
        <v>44151</v>
      </c>
      <c r="E14" s="17">
        <v>44157</v>
      </c>
      <c r="F14" s="14">
        <f t="shared" si="0"/>
        <v>566.8584</v>
      </c>
      <c r="G14" s="13"/>
    </row>
    <row r="15" spans="3:7" ht="15">
      <c r="C15" s="14">
        <f>C7*0.2</f>
        <v>1889.528</v>
      </c>
      <c r="D15" s="17">
        <v>44158</v>
      </c>
      <c r="E15" s="17">
        <v>44164</v>
      </c>
      <c r="F15" s="14">
        <f t="shared" si="0"/>
        <v>377.9056</v>
      </c>
      <c r="G15" s="13"/>
    </row>
    <row r="16" spans="3:7" ht="15">
      <c r="C16" s="14">
        <f>C7*0.1</f>
        <v>944.764</v>
      </c>
      <c r="D16" s="17">
        <v>44165</v>
      </c>
      <c r="E16" s="17">
        <v>44171</v>
      </c>
      <c r="F16" s="14">
        <f t="shared" si="0"/>
        <v>188.9528</v>
      </c>
      <c r="G16" s="13"/>
    </row>
    <row r="17" spans="3:7" ht="15">
      <c r="C17" s="14">
        <f>C7*0.05</f>
        <v>472.382</v>
      </c>
      <c r="D17" s="17">
        <v>44172</v>
      </c>
      <c r="E17" s="17">
        <v>44178</v>
      </c>
      <c r="F17" s="14">
        <f t="shared" si="0"/>
        <v>94.4764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4"/>
    <mergeCell ref="G1:G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85" zoomScaleNormal="85" zoomScalePageLayoutView="0" workbookViewId="0" topLeftCell="A1">
      <selection activeCell="C5" sqref="C5"/>
    </sheetView>
  </sheetViews>
  <sheetFormatPr defaultColWidth="9.140625" defaultRowHeight="15"/>
  <cols>
    <col min="2" max="2" width="52.28125" style="0" customWidth="1"/>
    <col min="3" max="3" width="28.28125" style="0" customWidth="1"/>
    <col min="4" max="4" width="27.7109375" style="0" customWidth="1"/>
    <col min="5" max="5" width="28.00390625" style="1" customWidth="1"/>
    <col min="6" max="6" width="26.421875" style="1" customWidth="1"/>
    <col min="7" max="7" width="20.8515625" style="1" customWidth="1"/>
    <col min="8" max="8" width="21.28125" style="0" customWidth="1"/>
    <col min="9" max="9" width="21.421875" style="0" customWidth="1"/>
    <col min="10" max="10" width="21.140625" style="0" customWidth="1"/>
    <col min="11" max="11" width="21.00390625" style="0" customWidth="1"/>
    <col min="12" max="12" width="21.140625" style="0" customWidth="1"/>
    <col min="13" max="13" width="21.421875" style="0" customWidth="1"/>
    <col min="14" max="14" width="20.8515625" style="0" customWidth="1"/>
    <col min="15" max="15" width="20.57421875" style="0" customWidth="1"/>
    <col min="16" max="16" width="21.421875" style="0" customWidth="1"/>
    <col min="17" max="17" width="21.28125" style="0" customWidth="1"/>
    <col min="18" max="18" width="20.7109375" style="0" customWidth="1"/>
    <col min="19" max="19" width="21.421875" style="0" customWidth="1"/>
    <col min="20" max="20" width="20.8515625" style="0" customWidth="1"/>
    <col min="21" max="21" width="21.57421875" style="0" customWidth="1"/>
  </cols>
  <sheetData>
    <row r="1" spans="1:21" s="8" customFormat="1" ht="15" customHeight="1">
      <c r="A1" s="25" t="s">
        <v>0</v>
      </c>
      <c r="B1" s="25" t="s">
        <v>1</v>
      </c>
      <c r="C1" s="25" t="s">
        <v>2</v>
      </c>
      <c r="D1" s="19" t="s">
        <v>9</v>
      </c>
      <c r="E1" s="19" t="s">
        <v>7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8" customFormat="1" ht="53.25" customHeight="1">
      <c r="A2" s="25"/>
      <c r="B2" s="25"/>
      <c r="C2" s="25"/>
      <c r="D2" s="22"/>
      <c r="E2" s="20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15.5" customHeight="1">
      <c r="A3" s="26">
        <v>1</v>
      </c>
      <c r="B3" s="28" t="s">
        <v>15</v>
      </c>
      <c r="C3" s="30">
        <v>104940</v>
      </c>
      <c r="D3" s="32">
        <f>C3/10</f>
        <v>10494</v>
      </c>
      <c r="E3" s="2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7" ht="137.25" customHeight="1">
      <c r="A4" s="27"/>
      <c r="B4" s="29"/>
      <c r="C4" s="31"/>
      <c r="D4" s="33"/>
      <c r="E4" s="22"/>
      <c r="G4" s="5"/>
    </row>
    <row r="5" spans="1:7" ht="27.75" customHeight="1">
      <c r="A5" s="3"/>
      <c r="B5" s="9"/>
      <c r="C5" s="7"/>
      <c r="D5" s="7"/>
      <c r="E5" s="4"/>
      <c r="F5" s="5"/>
      <c r="G5" s="5"/>
    </row>
    <row r="6" spans="1:8" ht="45" customHeight="1">
      <c r="A6" s="2"/>
      <c r="B6" s="16" t="s">
        <v>10</v>
      </c>
      <c r="C6" s="10" t="s">
        <v>3</v>
      </c>
      <c r="D6" s="10" t="s">
        <v>4</v>
      </c>
      <c r="E6" s="10" t="s">
        <v>5</v>
      </c>
      <c r="F6" s="10" t="s">
        <v>6</v>
      </c>
      <c r="G6" s="5"/>
      <c r="H6" s="6"/>
    </row>
    <row r="7" spans="2:6" ht="15">
      <c r="B7" s="15"/>
      <c r="C7" s="14">
        <f>C3</f>
        <v>104940</v>
      </c>
      <c r="D7" s="17">
        <v>44102</v>
      </c>
      <c r="E7" s="17">
        <v>44108</v>
      </c>
      <c r="F7" s="14">
        <f>C7/5</f>
        <v>20988</v>
      </c>
    </row>
    <row r="8" spans="3:6" ht="18.75" customHeight="1">
      <c r="C8" s="14">
        <f>C7*0.9</f>
        <v>94446</v>
      </c>
      <c r="D8" s="17">
        <v>44109</v>
      </c>
      <c r="E8" s="17">
        <v>44115</v>
      </c>
      <c r="F8" s="14">
        <f aca="true" t="shared" si="0" ref="F8:F17">C8/5</f>
        <v>18889.2</v>
      </c>
    </row>
    <row r="9" spans="3:6" ht="15">
      <c r="C9" s="14">
        <f>C7*0.8</f>
        <v>83952</v>
      </c>
      <c r="D9" s="17">
        <v>44116</v>
      </c>
      <c r="E9" s="17">
        <v>44122</v>
      </c>
      <c r="F9" s="14">
        <f t="shared" si="0"/>
        <v>16790.4</v>
      </c>
    </row>
    <row r="10" spans="3:6" ht="15">
      <c r="C10" s="14">
        <f>C7*0.7</f>
        <v>73458</v>
      </c>
      <c r="D10" s="17">
        <v>44123</v>
      </c>
      <c r="E10" s="17">
        <v>44129</v>
      </c>
      <c r="F10" s="14">
        <f t="shared" si="0"/>
        <v>14691.6</v>
      </c>
    </row>
    <row r="11" spans="3:6" ht="15">
      <c r="C11" s="14">
        <f>C7*0.6</f>
        <v>62964</v>
      </c>
      <c r="D11" s="17">
        <v>44130</v>
      </c>
      <c r="E11" s="17">
        <v>44136</v>
      </c>
      <c r="F11" s="14">
        <f t="shared" si="0"/>
        <v>12592.8</v>
      </c>
    </row>
    <row r="12" spans="3:6" ht="15">
      <c r="C12" s="14">
        <f>C7*0.5</f>
        <v>52470</v>
      </c>
      <c r="D12" s="17">
        <v>44137</v>
      </c>
      <c r="E12" s="17">
        <v>44143</v>
      </c>
      <c r="F12" s="14">
        <f t="shared" si="0"/>
        <v>10494</v>
      </c>
    </row>
    <row r="13" spans="3:6" ht="15">
      <c r="C13" s="14">
        <f>C7*0.4</f>
        <v>41976</v>
      </c>
      <c r="D13" s="17">
        <v>44144</v>
      </c>
      <c r="E13" s="17">
        <v>44150</v>
      </c>
      <c r="F13" s="14">
        <f t="shared" si="0"/>
        <v>8395.2</v>
      </c>
    </row>
    <row r="14" spans="3:7" ht="15">
      <c r="C14" s="14">
        <f>C7*0.3</f>
        <v>31482</v>
      </c>
      <c r="D14" s="17">
        <v>44151</v>
      </c>
      <c r="E14" s="17">
        <v>44157</v>
      </c>
      <c r="F14" s="14">
        <f t="shared" si="0"/>
        <v>6296.4</v>
      </c>
      <c r="G14" s="13"/>
    </row>
    <row r="15" spans="3:7" ht="15">
      <c r="C15" s="14">
        <f>C7*0.2</f>
        <v>20988</v>
      </c>
      <c r="D15" s="17">
        <v>44158</v>
      </c>
      <c r="E15" s="17">
        <v>44164</v>
      </c>
      <c r="F15" s="14">
        <f t="shared" si="0"/>
        <v>4197.6</v>
      </c>
      <c r="G15" s="13"/>
    </row>
    <row r="16" spans="3:7" ht="15">
      <c r="C16" s="14">
        <f>C7*0.1</f>
        <v>10494</v>
      </c>
      <c r="D16" s="17">
        <v>44165</v>
      </c>
      <c r="E16" s="17">
        <v>44171</v>
      </c>
      <c r="F16" s="14">
        <f t="shared" si="0"/>
        <v>2098.8</v>
      </c>
      <c r="G16" s="13"/>
    </row>
    <row r="17" spans="3:7" ht="15">
      <c r="C17" s="14">
        <f>C7*0.05</f>
        <v>5247</v>
      </c>
      <c r="D17" s="17">
        <v>44172</v>
      </c>
      <c r="E17" s="17">
        <v>44178</v>
      </c>
      <c r="F17" s="14">
        <f t="shared" si="0"/>
        <v>1049.4</v>
      </c>
      <c r="G17" s="13"/>
    </row>
    <row r="18" spans="3:7" ht="15">
      <c r="C18" s="11"/>
      <c r="D18" s="18"/>
      <c r="E18" s="18"/>
      <c r="F18" s="11"/>
      <c r="G18" s="13"/>
    </row>
    <row r="19" spans="3:7" ht="15">
      <c r="C19" s="11"/>
      <c r="D19" s="18"/>
      <c r="E19" s="18"/>
      <c r="F19" s="11"/>
      <c r="G19" s="13"/>
    </row>
    <row r="20" spans="3:7" ht="15">
      <c r="C20" s="11"/>
      <c r="D20" s="18"/>
      <c r="E20" s="18"/>
      <c r="F20" s="11"/>
      <c r="G20" s="13"/>
    </row>
    <row r="21" spans="3:7" ht="15">
      <c r="C21" s="11"/>
      <c r="D21" s="18"/>
      <c r="E21" s="18"/>
      <c r="F21" s="11"/>
      <c r="G21" s="13"/>
    </row>
    <row r="22" spans="3:7" ht="15">
      <c r="C22" s="11"/>
      <c r="D22" s="12"/>
      <c r="E22" s="12"/>
      <c r="F22" s="11"/>
      <c r="G22" s="13"/>
    </row>
    <row r="23" spans="3:7" ht="15">
      <c r="C23" s="11"/>
      <c r="D23" s="12"/>
      <c r="E23" s="12"/>
      <c r="F23" s="11"/>
      <c r="G23" s="13"/>
    </row>
    <row r="24" spans="3:7" ht="15">
      <c r="C24" s="11"/>
      <c r="D24" s="12"/>
      <c r="E24" s="12"/>
      <c r="F24" s="11"/>
      <c r="G24" s="13"/>
    </row>
    <row r="25" spans="3:7" ht="15">
      <c r="C25" s="11"/>
      <c r="D25" s="12"/>
      <c r="E25" s="12"/>
      <c r="F25" s="11"/>
      <c r="G25" s="13"/>
    </row>
    <row r="26" spans="3:7" ht="15">
      <c r="C26" s="6"/>
      <c r="D26" s="6"/>
      <c r="E26" s="13"/>
      <c r="F26" s="13"/>
      <c r="G26" s="13"/>
    </row>
    <row r="27" spans="3:7" ht="15">
      <c r="C27" s="6"/>
      <c r="D27" s="6"/>
      <c r="E27" s="13"/>
      <c r="F27" s="13"/>
      <c r="G27" s="13"/>
    </row>
    <row r="28" spans="3:7" ht="15">
      <c r="C28" s="6"/>
      <c r="D28" s="6"/>
      <c r="E28" s="13"/>
      <c r="F28" s="13"/>
      <c r="G28" s="13"/>
    </row>
    <row r="29" spans="3:7" ht="15">
      <c r="C29" s="6"/>
      <c r="D29" s="6"/>
      <c r="E29" s="13"/>
      <c r="F29" s="13"/>
      <c r="G29" s="13"/>
    </row>
    <row r="30" spans="3:7" ht="15">
      <c r="C30" s="6"/>
      <c r="D30" s="6"/>
      <c r="E30" s="13"/>
      <c r="F30" s="13"/>
      <c r="G30" s="13"/>
    </row>
  </sheetData>
  <sheetProtection/>
  <mergeCells count="24">
    <mergeCell ref="T1:T2"/>
    <mergeCell ref="U1:U2"/>
    <mergeCell ref="A3:A4"/>
    <mergeCell ref="B3:B4"/>
    <mergeCell ref="C3:C4"/>
    <mergeCell ref="D3:D4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4"/>
    <mergeCell ref="G1:G2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2020-09-25T09:25:24Z</dcterms:modified>
  <cp:category/>
  <cp:version/>
  <cp:contentType/>
  <cp:contentStatus/>
</cp:coreProperties>
</file>